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ropbox\DOCUMENTOS PARA FIRMAEC\JURIDICO\RENDICION DE CUENTAS 2023\PRESUPUESTO\"/>
    </mc:Choice>
  </mc:AlternateContent>
  <xr:revisionPtr revIDLastSave="0" documentId="13_ncr:1_{EC392877-BEE0-40E0-BD5A-AB0063E2D12D}" xr6:coauthVersionLast="47" xr6:coauthVersionMax="47" xr10:uidLastSave="{00000000-0000-0000-0000-000000000000}"/>
  <bookViews>
    <workbookView xWindow="255" yWindow="60" windowWidth="10530" windowHeight="10860" xr2:uid="{1385453E-3FBA-4D28-8FA8-B72DD68EE1C4}"/>
  </bookViews>
  <sheets>
    <sheet name="RENDICION" sheetId="1" r:id="rId1"/>
  </sheets>
  <definedNames>
    <definedName name="_xlnm.Print_Area" localSheetId="0">RENDICION!#REF!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N25" i="1"/>
  <c r="O25" i="1"/>
  <c r="P25" i="1"/>
  <c r="Q25" i="1"/>
  <c r="R25" i="1"/>
  <c r="M25" i="1"/>
  <c r="G17" i="1"/>
  <c r="C19" i="1"/>
  <c r="D19" i="1"/>
  <c r="E19" i="1"/>
  <c r="F19" i="1"/>
  <c r="T21" i="1"/>
  <c r="T22" i="1"/>
  <c r="T23" i="1"/>
  <c r="T24" i="1"/>
  <c r="T20" i="1"/>
  <c r="S21" i="1"/>
  <c r="S22" i="1"/>
  <c r="S23" i="1"/>
  <c r="S24" i="1"/>
  <c r="S20" i="1"/>
  <c r="R22" i="1"/>
  <c r="R23" i="1"/>
  <c r="R24" i="1"/>
  <c r="R20" i="1"/>
  <c r="O21" i="1"/>
  <c r="O22" i="1"/>
  <c r="O23" i="1"/>
  <c r="O24" i="1"/>
  <c r="O20" i="1"/>
  <c r="G18" i="1"/>
  <c r="S25" i="1" l="1"/>
  <c r="T25" i="1"/>
  <c r="G19" i="1"/>
  <c r="B24" i="1" s="1"/>
  <c r="H19" i="1"/>
  <c r="B31" i="1" s="1"/>
  <c r="B19" i="1"/>
  <c r="C12" i="1"/>
  <c r="B30" i="1" s="1"/>
  <c r="B23" i="1"/>
  <c r="B32" i="1" l="1"/>
  <c r="C38" i="1" s="1"/>
  <c r="B25" i="1"/>
  <c r="B38" i="1" s="1"/>
  <c r="I18" i="1"/>
  <c r="I17" i="1"/>
  <c r="I19" i="1"/>
  <c r="D38" i="1" l="1"/>
</calcChain>
</file>

<file path=xl/sharedStrings.xml><?xml version="1.0" encoding="utf-8"?>
<sst xmlns="http://schemas.openxmlformats.org/spreadsheetml/2006/main" count="65" uniqueCount="48">
  <si>
    <t>RESUMEN DE EJECUCIÓN PRESUPUESTARIA</t>
  </si>
  <si>
    <t>DIRECCIÓN DISTRITAL Y ARTICULACIÓN TERRITORIAL 4</t>
  </si>
  <si>
    <t>AGENCIA DE REGULACIÓN Y CONTROL FITO Y ZOOSANITARIO</t>
  </si>
  <si>
    <r>
      <rPr>
        <b/>
        <i/>
        <sz val="14"/>
        <color theme="1"/>
        <rFont val="Calibri"/>
        <family val="2"/>
        <scheme val="minor"/>
      </rPr>
      <t>1.</t>
    </r>
    <r>
      <rPr>
        <b/>
        <i/>
        <sz val="12"/>
        <color theme="1"/>
        <rFont val="Calibri"/>
        <family val="2"/>
        <scheme val="minor"/>
      </rPr>
      <t xml:space="preserve"> Cuanto fue el presupuesto planificado para gasto corriente, presupuesto ejecutado y el % de cumplimiento del presupuesto?
</t>
    </r>
  </si>
  <si>
    <t>GRUPO DE GASTO: Bienes y Servicios de consumo 530000, 570000</t>
  </si>
  <si>
    <t>PROVINCIA</t>
  </si>
  <si>
    <t xml:space="preserve">PRESUPUESTO </t>
  </si>
  <si>
    <t>DEVENGADO</t>
  </si>
  <si>
    <t xml:space="preserve">% EJECUCIÓN </t>
  </si>
  <si>
    <t>SANTO DOMINGO: 53 y 57</t>
  </si>
  <si>
    <t>MANABÍ: 53, 57</t>
  </si>
  <si>
    <t xml:space="preserve">TOTAL:                               </t>
  </si>
  <si>
    <t>GRUPO DE GASTO: Bienes y servicios de Inversiòn730000</t>
  </si>
  <si>
    <t>TOTAL PRESUPUESTO GASTO DE PROYECTOS</t>
  </si>
  <si>
    <t>SANTO DOMINGO: 73</t>
  </si>
  <si>
    <t>MANABÍ: 73</t>
  </si>
  <si>
    <t>TOTAL:</t>
  </si>
  <si>
    <t>PRESUPUESTO TOTAL</t>
  </si>
  <si>
    <r>
      <rPr>
        <b/>
        <sz val="10"/>
        <color indexed="8"/>
        <rFont val="Calibri"/>
        <family val="2"/>
      </rPr>
      <t xml:space="preserve">GASTO CORRIENTE:        </t>
    </r>
    <r>
      <rPr>
        <sz val="10"/>
        <color indexed="8"/>
        <rFont val="Calibri"/>
        <family val="2"/>
      </rPr>
      <t xml:space="preserve">                                                                                    SANTO DOMINGO Y MANABI GRUPO 53 y 57</t>
    </r>
  </si>
  <si>
    <t>TOTAL DEVENGADO</t>
  </si>
  <si>
    <t xml:space="preserve">TOTAL PRESUPUESTO </t>
  </si>
  <si>
    <t>DISTRITAL 4 (SANTO DOMINGO-MANABI)</t>
  </si>
  <si>
    <r>
      <t>3.</t>
    </r>
    <r>
      <rPr>
        <b/>
        <i/>
        <sz val="12"/>
        <color indexed="8"/>
        <rFont val="Times New Roman"/>
        <family val="1"/>
      </rPr>
      <t xml:space="preserve">       </t>
    </r>
    <r>
      <rPr>
        <b/>
        <i/>
        <sz val="12"/>
        <color indexed="8"/>
        <rFont val="Calibri"/>
        <family val="2"/>
      </rPr>
      <t xml:space="preserve">Cuánto fue el total del presupuesto planificado entre gasto corriente y proyectos ? </t>
    </r>
  </si>
  <si>
    <r>
      <rPr>
        <b/>
        <sz val="10"/>
        <color indexed="8"/>
        <rFont val="Calibri"/>
        <family val="2"/>
      </rPr>
      <t xml:space="preserve">BIENES Y SERVICIOS DE INVERSIÓN: </t>
    </r>
    <r>
      <rPr>
        <sz val="10"/>
        <color indexed="8"/>
        <rFont val="Calibri"/>
        <family val="2"/>
      </rPr>
      <t>PROYECTO ERRADICACION DE LA FIEBRE AFTOSA-SANTO DOMINGO Y MANABI GRUPO 73</t>
    </r>
  </si>
  <si>
    <t xml:space="preserve">4. Cuánto fue el total del presupuesto ejecutado entre gasto corriente y proyectos ? </t>
  </si>
  <si>
    <r>
      <rPr>
        <b/>
        <i/>
        <sz val="14"/>
        <color theme="1"/>
        <rFont val="Calibri"/>
        <family val="2"/>
      </rPr>
      <t>2.</t>
    </r>
    <r>
      <rPr>
        <b/>
        <i/>
        <sz val="12"/>
        <color theme="1"/>
        <rFont val="Calibri"/>
        <family val="2"/>
      </rPr>
      <t xml:space="preserve"> Cuánto fue el presupuesto planificado para gasto de proyectos, presupuesto ejecutado y el % de cumplimiento del presupuesto?
</t>
    </r>
  </si>
  <si>
    <t>5. Cuánto fue el total del % de cumplimiento del presupuesto entre gasto corriente y proyectos ?.</t>
  </si>
  <si>
    <t>PREVENIR EL INGRESO Y DISPERSIÓN DE FOC R4T</t>
  </si>
  <si>
    <t>POTENCIAR LOS LABORATORIOS DE LA AGENCIA</t>
  </si>
  <si>
    <t>PROTECCION DEL SISTEMA ZOOSANITARIO DEL ECUADOR</t>
  </si>
  <si>
    <t>MEJORAMIENTO DEL SISTEMA DE LA INOCUIDAD EN CADENAS AGROALIMENTARIAS</t>
  </si>
  <si>
    <t>VIGILANCIA Y CONTRL DENTRO DE SITIOS DE
PRODUCCION AREAS LIBRES Y/O DE BAJA PREVALENCIA DE
MOSCAS DE</t>
  </si>
  <si>
    <t>SANTO DOMINGO</t>
  </si>
  <si>
    <t>MANABI</t>
  </si>
  <si>
    <t>PRESUPUESTO</t>
  </si>
  <si>
    <t>PROYECTOS</t>
  </si>
  <si>
    <t>PRESUPUESTO DISTRITAL 4 TOTAL:</t>
  </si>
  <si>
    <t xml:space="preserve">PRESUPUESTO EJECUTADO DISTRITAL 4   TOTAL:                               </t>
  </si>
  <si>
    <r>
      <rPr>
        <b/>
        <sz val="10"/>
        <color indexed="8"/>
        <rFont val="Calibri"/>
        <family val="2"/>
      </rPr>
      <t xml:space="preserve">BIENES Y SERVICIOS DE INVERSIÓN: </t>
    </r>
    <r>
      <rPr>
        <sz val="10"/>
        <color indexed="8"/>
        <rFont val="Calibri"/>
        <family val="2"/>
      </rPr>
      <t>SANTO DOMINGO Y MANABI GRUPO 73</t>
    </r>
  </si>
  <si>
    <t>PRESUPUESTO DEVENGADO TOTAL</t>
  </si>
  <si>
    <r>
      <t>EJERCICIO FISCAL</t>
    </r>
    <r>
      <rPr>
        <b/>
        <sz val="12"/>
        <color theme="1"/>
        <rFont val="Constantia"/>
        <family val="1"/>
      </rPr>
      <t xml:space="preserve"> 2023</t>
    </r>
  </si>
  <si>
    <t>Enero a  diciembre 2023</t>
  </si>
  <si>
    <t>DEVENGADO STO</t>
  </si>
  <si>
    <t>% EJECUTADO</t>
  </si>
  <si>
    <t>DEVENGADO MANABI</t>
  </si>
  <si>
    <t>TOTAL DEVENGADO                 SANTO DOMINGO MANABI</t>
  </si>
  <si>
    <t>TOTAL PRESUPUESTO                         SANTO DOMINGO MANABI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</si>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</sst>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$&quot;* #,##0.00_ ;_ &quot;$&quot;* \-#,##0.00_ ;_ &quot;$&quot;* &quot;-&quot;??_ ;_ @_ 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#.##0.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nstantia"/>
      <family val="1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1"/>
      <color rgb="FF0070C0"/>
      <name val="Constantia"/>
      <family val="1"/>
    </font>
    <font>
      <b/>
      <i/>
      <sz val="9"/>
      <color rgb="FF000000"/>
      <name val="Cambria"/>
      <family val="1"/>
    </font>
    <font>
      <b/>
      <sz val="10"/>
      <color theme="1"/>
      <name val="Cambria"/>
      <family val="1"/>
    </font>
    <font>
      <sz val="10"/>
      <color theme="1"/>
      <name val="Calibri"/>
      <family val="2"/>
      <scheme val="minor"/>
    </font>
    <font>
      <sz val="10"/>
      <color theme="1"/>
      <name val="Cambria"/>
      <family val="1"/>
    </font>
    <font>
      <b/>
      <i/>
      <sz val="12"/>
      <color theme="1"/>
      <name val="Calibri"/>
      <family val="2"/>
    </font>
    <font>
      <b/>
      <i/>
      <sz val="14"/>
      <color theme="1"/>
      <name val="Calibri"/>
      <family val="2"/>
    </font>
    <font>
      <b/>
      <i/>
      <sz val="10"/>
      <color theme="1"/>
      <name val="Calibri Light"/>
      <family val="1"/>
      <scheme val="maj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i/>
      <sz val="12"/>
      <color indexed="8"/>
      <name val="Times New Roman"/>
      <family val="1"/>
    </font>
    <font>
      <b/>
      <i/>
      <sz val="12"/>
      <color indexed="8"/>
      <name val="Calibri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4"/>
      <color theme="1"/>
      <name val="Cambria"/>
      <family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onstantia"/>
      <family val="1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8" fillId="0" borderId="2" xfId="0" applyFont="1" applyBorder="1" applyAlignment="1">
      <alignment horizontal="right" vertical="center" wrapText="1"/>
    </xf>
    <xf numFmtId="4" fontId="0" fillId="0" borderId="0" xfId="0" applyNumberFormat="1" applyAlignment="1">
      <alignment horizontal="center"/>
    </xf>
    <xf numFmtId="0" fontId="13" fillId="0" borderId="0" xfId="0" applyFont="1"/>
    <xf numFmtId="0" fontId="14" fillId="0" borderId="0" xfId="0" applyFont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16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4" fillId="0" borderId="0" xfId="0" applyFont="1"/>
    <xf numFmtId="0" fontId="19" fillId="0" borderId="1" xfId="0" applyFont="1" applyBorder="1" applyAlignment="1">
      <alignment horizontal="left" vertical="center" wrapText="1"/>
    </xf>
    <xf numFmtId="164" fontId="8" fillId="0" borderId="1" xfId="2" applyFont="1" applyBorder="1" applyAlignment="1">
      <alignment horizontal="center" vertical="center"/>
    </xf>
    <xf numFmtId="164" fontId="8" fillId="2" borderId="1" xfId="2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164" fontId="8" fillId="0" borderId="0" xfId="2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2" fontId="2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right" vertical="center" wrapText="1"/>
    </xf>
    <xf numFmtId="0" fontId="0" fillId="0" borderId="3" xfId="0" applyBorder="1"/>
    <xf numFmtId="0" fontId="8" fillId="0" borderId="4" xfId="0" applyFont="1" applyBorder="1" applyAlignment="1">
      <alignment horizontal="center" wrapText="1"/>
    </xf>
    <xf numFmtId="44" fontId="0" fillId="0" borderId="1" xfId="0" applyNumberFormat="1" applyBorder="1" applyAlignment="1">
      <alignment vertical="center"/>
    </xf>
    <xf numFmtId="44" fontId="2" fillId="0" borderId="1" xfId="0" applyNumberFormat="1" applyFont="1" applyBorder="1" applyAlignment="1">
      <alignment horizontal="center" vertical="center"/>
    </xf>
    <xf numFmtId="44" fontId="22" fillId="3" borderId="1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164" fontId="0" fillId="0" borderId="1" xfId="2" applyFont="1" applyBorder="1"/>
    <xf numFmtId="0" fontId="15" fillId="3" borderId="1" xfId="0" applyFont="1" applyFill="1" applyBorder="1" applyAlignment="1">
      <alignment horizontal="left" vertical="center" wrapText="1"/>
    </xf>
    <xf numFmtId="44" fontId="0" fillId="3" borderId="1" xfId="0" applyNumberFormat="1" applyFill="1" applyBorder="1"/>
    <xf numFmtId="44" fontId="8" fillId="3" borderId="1" xfId="3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44" fontId="10" fillId="3" borderId="0" xfId="1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 wrapText="1"/>
    </xf>
    <xf numFmtId="44" fontId="8" fillId="3" borderId="0" xfId="1" applyNumberFormat="1" applyFont="1" applyFill="1" applyBorder="1" applyAlignment="1">
      <alignment vertical="center"/>
    </xf>
    <xf numFmtId="0" fontId="8" fillId="4" borderId="2" xfId="0" applyFont="1" applyFill="1" applyBorder="1" applyAlignment="1">
      <alignment horizontal="right" vertical="center" wrapText="1"/>
    </xf>
    <xf numFmtId="44" fontId="8" fillId="4" borderId="1" xfId="2" applyNumberFormat="1" applyFont="1" applyFill="1" applyBorder="1" applyAlignment="1">
      <alignment horizontal="center" vertical="center"/>
    </xf>
    <xf numFmtId="44" fontId="8" fillId="4" borderId="1" xfId="2" applyNumberFormat="1" applyFont="1" applyFill="1" applyBorder="1" applyAlignment="1">
      <alignment vertical="center"/>
    </xf>
    <xf numFmtId="44" fontId="23" fillId="3" borderId="1" xfId="0" applyNumberFormat="1" applyFont="1" applyFill="1" applyBorder="1" applyAlignment="1">
      <alignment horizontal="right" vertical="center"/>
    </xf>
    <xf numFmtId="164" fontId="8" fillId="3" borderId="1" xfId="2" applyFont="1" applyFill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165" fontId="21" fillId="3" borderId="1" xfId="1" applyFont="1" applyFill="1" applyBorder="1" applyAlignment="1">
      <alignment vertical="center"/>
    </xf>
    <xf numFmtId="165" fontId="21" fillId="3" borderId="0" xfId="1" applyFont="1" applyFill="1" applyBorder="1" applyAlignment="1">
      <alignment vertical="center"/>
    </xf>
    <xf numFmtId="44" fontId="4" fillId="0" borderId="0" xfId="0" applyNumberFormat="1" applyFont="1" applyAlignment="1">
      <alignment horizontal="left" vertical="center" wrapText="1"/>
    </xf>
    <xf numFmtId="44" fontId="0" fillId="0" borderId="0" xfId="0" applyNumberFormat="1"/>
    <xf numFmtId="44" fontId="11" fillId="0" borderId="0" xfId="0" applyNumberFormat="1" applyFont="1" applyAlignment="1">
      <alignment horizontal="left" wrapText="1"/>
    </xf>
    <xf numFmtId="0" fontId="2" fillId="0" borderId="6" xfId="0" applyFont="1" applyBorder="1" applyAlignment="1">
      <alignment horizontal="center"/>
    </xf>
    <xf numFmtId="0" fontId="2" fillId="6" borderId="1" xfId="0" applyFont="1" applyFill="1" applyBorder="1"/>
    <xf numFmtId="164" fontId="0" fillId="0" borderId="0" xfId="0" applyNumberFormat="1"/>
    <xf numFmtId="164" fontId="0" fillId="0" borderId="1" xfId="2" applyFont="1" applyBorder="1" applyAlignment="1">
      <alignment horizontal="left"/>
    </xf>
    <xf numFmtId="164" fontId="0" fillId="3" borderId="1" xfId="2" applyFont="1" applyFill="1" applyBorder="1" applyAlignment="1">
      <alignment horizontal="center"/>
    </xf>
    <xf numFmtId="2" fontId="0" fillId="3" borderId="1" xfId="2" applyNumberFormat="1" applyFont="1" applyFill="1" applyBorder="1" applyAlignment="1">
      <alignment horizontal="center"/>
    </xf>
    <xf numFmtId="164" fontId="25" fillId="0" borderId="1" xfId="2" applyFont="1" applyBorder="1"/>
    <xf numFmtId="164" fontId="22" fillId="3" borderId="1" xfId="2" applyFont="1" applyFill="1" applyBorder="1" applyAlignment="1">
      <alignment horizontal="center" vertical="center"/>
    </xf>
    <xf numFmtId="164" fontId="0" fillId="3" borderId="1" xfId="2" applyFont="1" applyFill="1" applyBorder="1" applyAlignment="1">
      <alignment horizontal="center" wrapText="1"/>
    </xf>
    <xf numFmtId="44" fontId="2" fillId="3" borderId="1" xfId="0" applyNumberFormat="1" applyFont="1" applyFill="1" applyBorder="1"/>
    <xf numFmtId="44" fontId="8" fillId="3" borderId="1" xfId="1" applyNumberFormat="1" applyFont="1" applyFill="1" applyBorder="1" applyAlignment="1">
      <alignment vertical="center"/>
    </xf>
    <xf numFmtId="44" fontId="2" fillId="7" borderId="1" xfId="0" applyNumberFormat="1" applyFont="1" applyFill="1" applyBorder="1"/>
    <xf numFmtId="44" fontId="2" fillId="8" borderId="1" xfId="0" applyNumberFormat="1" applyFont="1" applyFill="1" applyBorder="1"/>
    <xf numFmtId="44" fontId="0" fillId="9" borderId="1" xfId="0" applyNumberFormat="1" applyFill="1" applyBorder="1"/>
    <xf numFmtId="44" fontId="22" fillId="9" borderId="1" xfId="0" applyNumberFormat="1" applyFont="1" applyFill="1" applyBorder="1" applyAlignment="1">
      <alignment horizontal="right" vertical="center"/>
    </xf>
    <xf numFmtId="166" fontId="0" fillId="3" borderId="1" xfId="2" applyNumberFormat="1" applyFont="1" applyFill="1" applyBorder="1" applyAlignment="1"/>
    <xf numFmtId="164" fontId="25" fillId="0" borderId="4" xfId="2" applyFont="1" applyBorder="1"/>
    <xf numFmtId="164" fontId="2" fillId="3" borderId="1" xfId="0" applyNumberFormat="1" applyFont="1" applyFill="1" applyBorder="1"/>
    <xf numFmtId="0" fontId="2" fillId="6" borderId="5" xfId="0" applyFont="1" applyFill="1" applyBorder="1"/>
    <xf numFmtId="0" fontId="2" fillId="5" borderId="5" xfId="0" applyFont="1" applyFill="1" applyBorder="1"/>
    <xf numFmtId="0" fontId="0" fillId="3" borderId="1" xfId="0" applyFill="1" applyBorder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/>
    <xf numFmtId="0" fontId="3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9" fontId="10" fillId="3" borderId="1" xfId="1" applyNumberFormat="1" applyFont="1" applyFill="1" applyBorder="1" applyAlignment="1">
      <alignment vertical="center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249466</xdr:colOff>
      <xdr:row>61</xdr:row>
      <xdr:rowOff>68036</xdr:rowOff>
    </xdr:from>
    <xdr:to>
      <xdr:col>3</xdr:col>
      <xdr:colOff>753516</xdr:colOff>
      <xdr:row>72</xdr:row>
      <xdr:rowOff>90713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2F70EA8-44A9-41F3-BEA3-D331858CC1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75643" b="36258"/>
        <a:stretch/>
      </xdr:blipFill>
      <xdr:spPr>
        <a:xfrm>
          <a:off x="2811691" y="16050986"/>
          <a:ext cx="2908753" cy="2118178"/>
        </a:xfrm>
        <a:prstGeom prst="rect">
          <a:avLst/>
        </a:prstGeom>
      </xdr:spPr>
    </xdr:pic>
    <xdr:clientData/>
  </xdr:twoCellAnchor>
  <xdr:twoCellAnchor editAs="oneCell">
    <xdr:from>
      <xdr:col>2</xdr:col>
      <xdr:colOff>876300</xdr:colOff>
      <xdr:row>78</xdr:row>
      <xdr:rowOff>47626</xdr:rowOff>
    </xdr:from>
    <xdr:to>
      <xdr:col>9</xdr:col>
      <xdr:colOff>301012</xdr:colOff>
      <xdr:row>88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9D4443A-1AB5-4595-82B2-62C249D480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528" t="38037" r="24543" b="36577"/>
        <a:stretch/>
      </xdr:blipFill>
      <xdr:spPr>
        <a:xfrm>
          <a:off x="5372100" y="19269076"/>
          <a:ext cx="6753227" cy="18573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10</xdr:col>
      <xdr:colOff>77181</xdr:colOff>
      <xdr:row>128</xdr:row>
      <xdr:rowOff>158752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264DF4E-4A10-41F3-ADA5-3D87CF8B9E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21" t="34782" r="23350" b="8371"/>
        <a:stretch/>
      </xdr:blipFill>
      <xdr:spPr>
        <a:xfrm>
          <a:off x="2562225" y="24745950"/>
          <a:ext cx="9718222" cy="415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98FDB-2AC9-4ED4-9C9C-E2A8D929B339}">
  <dimension ref="A1:T40"/>
  <sheetViews>
    <sheetView tabSelected="1" topLeftCell="A16" zoomScale="93" zoomScaleNormal="93" workbookViewId="0">
      <selection activeCell="B25" sqref="B25"/>
    </sheetView>
  </sheetViews>
  <sheetFormatPr baseColWidth="10" defaultRowHeight="15" x14ac:dyDescent="0.25"/>
  <cols>
    <col min="1" max="1" width="32" customWidth="1"/>
    <col min="2" max="2" width="20.42578125" customWidth="1"/>
    <col min="3" max="3" width="15.7109375" customWidth="1"/>
    <col min="4" max="7" width="16.85546875" customWidth="1"/>
    <col min="8" max="8" width="14.140625" customWidth="1"/>
    <col min="9" max="9" width="12.28515625" customWidth="1"/>
    <col min="10" max="10" width="14.28515625" customWidth="1"/>
    <col min="11" max="11" width="3" customWidth="1"/>
    <col min="12" max="12" width="53.5703125" bestFit="1" customWidth="1"/>
    <col min="13" max="13" width="22.140625" customWidth="1"/>
    <col min="14" max="14" width="17.28515625" customWidth="1"/>
    <col min="15" max="15" width="18.28515625" customWidth="1"/>
    <col min="16" max="17" width="20.28515625" customWidth="1"/>
    <col min="18" max="18" width="12.7109375" customWidth="1"/>
    <col min="19" max="19" width="30.28515625" customWidth="1"/>
    <col min="20" max="20" width="25.140625" customWidth="1"/>
  </cols>
  <sheetData>
    <row r="1" spans="1:19" ht="15" customHeight="1" x14ac:dyDescent="0.25">
      <c r="A1" s="85" t="s">
        <v>2</v>
      </c>
      <c r="B1" s="85"/>
      <c r="C1" s="85"/>
      <c r="D1" s="85"/>
      <c r="E1" s="36"/>
      <c r="F1" s="36"/>
      <c r="G1" s="36"/>
    </row>
    <row r="2" spans="1:19" ht="15" customHeight="1" x14ac:dyDescent="0.25">
      <c r="A2" s="85" t="s">
        <v>0</v>
      </c>
      <c r="B2" s="85"/>
      <c r="C2" s="85"/>
      <c r="D2" s="85"/>
      <c r="E2" s="36"/>
      <c r="F2" s="36"/>
      <c r="G2" s="36"/>
    </row>
    <row r="3" spans="1:19" ht="15" customHeight="1" x14ac:dyDescent="0.25">
      <c r="A3" s="85" t="s">
        <v>1</v>
      </c>
      <c r="B3" s="85"/>
      <c r="C3" s="85"/>
      <c r="D3" s="85"/>
      <c r="E3" s="36"/>
      <c r="F3" s="36"/>
      <c r="G3" s="36"/>
    </row>
    <row r="4" spans="1:19" ht="15.75" x14ac:dyDescent="0.25">
      <c r="A4" s="85" t="s">
        <v>40</v>
      </c>
      <c r="B4" s="85"/>
      <c r="C4" s="85"/>
      <c r="D4" s="85"/>
      <c r="E4" s="36"/>
      <c r="F4" s="36"/>
      <c r="G4" s="36"/>
    </row>
    <row r="5" spans="1:19" x14ac:dyDescent="0.25">
      <c r="A5" s="1"/>
      <c r="B5" s="1"/>
      <c r="C5" s="1"/>
    </row>
    <row r="6" spans="1:19" ht="44.25" customHeight="1" x14ac:dyDescent="0.25">
      <c r="A6" s="83" t="s">
        <v>3</v>
      </c>
      <c r="B6" s="83"/>
      <c r="C6" s="83"/>
      <c r="D6" s="83"/>
      <c r="E6" s="34"/>
      <c r="F6" s="34"/>
      <c r="G6" s="34"/>
    </row>
    <row r="7" spans="1:19" x14ac:dyDescent="0.25">
      <c r="A7" s="84" t="s">
        <v>41</v>
      </c>
      <c r="B7" s="84"/>
      <c r="C7" s="84"/>
      <c r="D7" s="84"/>
      <c r="E7" s="35"/>
      <c r="F7" s="35"/>
      <c r="G7" s="35"/>
    </row>
    <row r="8" spans="1:19" x14ac:dyDescent="0.25">
      <c r="A8" s="86" t="s">
        <v>4</v>
      </c>
      <c r="B8" s="86"/>
      <c r="C8" s="86"/>
    </row>
    <row r="9" spans="1:19" x14ac:dyDescent="0.25">
      <c r="A9" s="2" t="s">
        <v>5</v>
      </c>
      <c r="B9" s="3" t="s">
        <v>6</v>
      </c>
      <c r="C9" s="3" t="s">
        <v>7</v>
      </c>
      <c r="D9" s="3" t="s">
        <v>8</v>
      </c>
      <c r="E9" s="37"/>
      <c r="F9" s="37"/>
      <c r="G9" s="37"/>
    </row>
    <row r="10" spans="1:19" x14ac:dyDescent="0.25">
      <c r="A10" s="46" t="s">
        <v>9</v>
      </c>
      <c r="B10" s="31">
        <v>118671.62</v>
      </c>
      <c r="C10" s="31">
        <v>118671.61</v>
      </c>
      <c r="D10" s="92">
        <v>1</v>
      </c>
      <c r="E10" s="47"/>
      <c r="F10" s="47"/>
      <c r="G10" s="47"/>
    </row>
    <row r="11" spans="1:19" x14ac:dyDescent="0.25">
      <c r="A11" s="48" t="s">
        <v>10</v>
      </c>
      <c r="B11" s="31">
        <v>92840.05</v>
      </c>
      <c r="C11" s="31">
        <v>92840.05</v>
      </c>
      <c r="D11" s="92">
        <v>1</v>
      </c>
      <c r="E11" s="47"/>
      <c r="F11" s="47"/>
      <c r="G11" s="47"/>
      <c r="I11" s="4"/>
    </row>
    <row r="12" spans="1:19" x14ac:dyDescent="0.25">
      <c r="A12" s="50" t="s">
        <v>11</v>
      </c>
      <c r="B12" s="51">
        <f>SUM(B10:B11)</f>
        <v>211511.66999999998</v>
      </c>
      <c r="C12" s="52">
        <f>SUM(C10:C11)</f>
        <v>211511.66</v>
      </c>
      <c r="D12" s="92">
        <v>1</v>
      </c>
      <c r="E12" s="49"/>
      <c r="F12" s="49"/>
      <c r="G12" s="49"/>
      <c r="I12" s="4"/>
    </row>
    <row r="13" spans="1:19" x14ac:dyDescent="0.25">
      <c r="D13" s="6"/>
      <c r="E13" s="6"/>
      <c r="F13" s="6"/>
      <c r="G13" s="6"/>
    </row>
    <row r="14" spans="1:19" ht="57" customHeight="1" x14ac:dyDescent="0.25">
      <c r="A14" s="91" t="s">
        <v>25</v>
      </c>
      <c r="B14" s="91"/>
      <c r="C14" s="91"/>
      <c r="D14" s="91"/>
      <c r="E14" s="60"/>
      <c r="F14" s="32"/>
      <c r="G14" s="32"/>
    </row>
    <row r="15" spans="1:19" x14ac:dyDescent="0.25">
      <c r="A15" s="7" t="s">
        <v>12</v>
      </c>
      <c r="B15" s="8"/>
    </row>
    <row r="16" spans="1:19" ht="120" x14ac:dyDescent="0.25">
      <c r="A16" s="2" t="s">
        <v>5</v>
      </c>
      <c r="B16" s="3" t="s">
        <v>27</v>
      </c>
      <c r="C16" s="39" t="s">
        <v>28</v>
      </c>
      <c r="D16" s="39" t="s">
        <v>29</v>
      </c>
      <c r="E16" s="39" t="s">
        <v>30</v>
      </c>
      <c r="F16" s="39" t="s">
        <v>31</v>
      </c>
      <c r="G16" s="39" t="s">
        <v>13</v>
      </c>
      <c r="H16" s="3" t="s">
        <v>7</v>
      </c>
      <c r="I16" s="3" t="s">
        <v>8</v>
      </c>
      <c r="N16" s="40" t="s">
        <v>32</v>
      </c>
      <c r="O16" s="40"/>
      <c r="P16" s="40"/>
      <c r="Q16" s="40"/>
      <c r="R16" s="40"/>
      <c r="S16" s="40"/>
    </row>
    <row r="17" spans="1:20" x14ac:dyDescent="0.25">
      <c r="A17" s="43" t="s">
        <v>14</v>
      </c>
      <c r="B17" s="68">
        <v>53328</v>
      </c>
      <c r="C17" s="69">
        <v>16074.42</v>
      </c>
      <c r="D17" s="69">
        <v>149769.92000000001</v>
      </c>
      <c r="E17" s="65">
        <v>40076</v>
      </c>
      <c r="F17" s="65">
        <v>10908</v>
      </c>
      <c r="G17" s="74">
        <f>SUM(B17:F17)</f>
        <v>270156.34000000003</v>
      </c>
      <c r="H17" s="75">
        <v>270145.34000000003</v>
      </c>
      <c r="I17" s="45">
        <f>H17/G17*100</f>
        <v>99.99592828360052</v>
      </c>
      <c r="J17" s="59"/>
      <c r="L17" s="13"/>
      <c r="M17" s="13"/>
      <c r="T17" s="13"/>
    </row>
    <row r="18" spans="1:20" x14ac:dyDescent="0.25">
      <c r="A18" s="43" t="s">
        <v>15</v>
      </c>
      <c r="B18" s="65">
        <v>250072</v>
      </c>
      <c r="C18" s="44">
        <v>0</v>
      </c>
      <c r="D18" s="65">
        <v>245793.76</v>
      </c>
      <c r="E18" s="44">
        <v>53328</v>
      </c>
      <c r="F18" s="65">
        <v>24240</v>
      </c>
      <c r="G18" s="74">
        <f>SUM(B18:F18)</f>
        <v>573433.76</v>
      </c>
      <c r="H18" s="75">
        <v>573433.76</v>
      </c>
      <c r="I18" s="45">
        <f>H18/G18*100</f>
        <v>100</v>
      </c>
      <c r="J18" s="59"/>
      <c r="L18" s="24"/>
      <c r="M18" s="87" t="s">
        <v>32</v>
      </c>
      <c r="N18" s="87"/>
      <c r="O18" s="61" t="s">
        <v>43</v>
      </c>
      <c r="P18" s="87" t="s">
        <v>33</v>
      </c>
      <c r="Q18" s="87"/>
      <c r="R18" s="61" t="s">
        <v>43</v>
      </c>
      <c r="S18" s="88" t="s">
        <v>46</v>
      </c>
      <c r="T18" s="88" t="s">
        <v>45</v>
      </c>
    </row>
    <row r="19" spans="1:20" x14ac:dyDescent="0.25">
      <c r="A19" s="9" t="s">
        <v>16</v>
      </c>
      <c r="B19" s="70">
        <f>SUM(B17:B18)</f>
        <v>303400</v>
      </c>
      <c r="C19" s="70">
        <f t="shared" ref="C19:G19" si="0">SUM(C17:C18)</f>
        <v>16074.42</v>
      </c>
      <c r="D19" s="70">
        <f t="shared" si="0"/>
        <v>395563.68000000005</v>
      </c>
      <c r="E19" s="70">
        <f t="shared" si="0"/>
        <v>93404</v>
      </c>
      <c r="F19" s="70">
        <f t="shared" si="0"/>
        <v>35148</v>
      </c>
      <c r="G19" s="72">
        <f t="shared" si="0"/>
        <v>843590.10000000009</v>
      </c>
      <c r="H19" s="73">
        <f t="shared" ref="H19" si="1">SUM(H17:H18)</f>
        <v>843579.10000000009</v>
      </c>
      <c r="I19" s="71">
        <f>SUM(H19/G19)*100</f>
        <v>99.998696049183138</v>
      </c>
      <c r="L19" s="41" t="s">
        <v>35</v>
      </c>
      <c r="M19" s="62" t="s">
        <v>34</v>
      </c>
      <c r="N19" s="62" t="s">
        <v>42</v>
      </c>
      <c r="O19" s="79" t="s">
        <v>32</v>
      </c>
      <c r="P19" s="80" t="s">
        <v>34</v>
      </c>
      <c r="Q19" s="80" t="s">
        <v>44</v>
      </c>
      <c r="R19" s="80" t="s">
        <v>33</v>
      </c>
      <c r="S19" s="90"/>
      <c r="T19" s="89"/>
    </row>
    <row r="20" spans="1:20" x14ac:dyDescent="0.25">
      <c r="A20" s="10"/>
      <c r="B20" s="11"/>
      <c r="C20" s="12"/>
      <c r="D20" s="13"/>
      <c r="E20" s="13"/>
      <c r="F20" s="13"/>
      <c r="G20" s="13"/>
      <c r="L20" s="38" t="s">
        <v>27</v>
      </c>
      <c r="M20" s="68">
        <v>53328</v>
      </c>
      <c r="N20" s="65">
        <v>53328</v>
      </c>
      <c r="O20" s="66">
        <f>N20/M20*100</f>
        <v>100</v>
      </c>
      <c r="P20" s="65">
        <v>250072</v>
      </c>
      <c r="Q20" s="65">
        <v>250072</v>
      </c>
      <c r="R20" s="76">
        <f>Q20/P20*100</f>
        <v>100</v>
      </c>
      <c r="S20" s="42">
        <f>M20+P20</f>
        <v>303400</v>
      </c>
      <c r="T20" s="64">
        <f>N20+Q20</f>
        <v>303400</v>
      </c>
    </row>
    <row r="21" spans="1:20" ht="15.75" x14ac:dyDescent="0.25">
      <c r="A21" s="14" t="s">
        <v>22</v>
      </c>
      <c r="B21" s="15"/>
      <c r="C21" s="16"/>
      <c r="D21" s="17"/>
      <c r="E21" s="17"/>
      <c r="F21" s="17"/>
      <c r="G21" s="17"/>
      <c r="H21" s="59"/>
      <c r="L21" s="38" t="s">
        <v>28</v>
      </c>
      <c r="M21" s="69">
        <v>16074.42</v>
      </c>
      <c r="N21" s="65">
        <v>16074.42</v>
      </c>
      <c r="O21" s="66">
        <f t="shared" ref="O21:O24" si="2">N21/M21*100</f>
        <v>100</v>
      </c>
      <c r="P21" s="65"/>
      <c r="Q21" s="65"/>
      <c r="R21" s="76"/>
      <c r="S21" s="42">
        <f t="shared" ref="S21:S24" si="3">M21+P21</f>
        <v>16074.42</v>
      </c>
      <c r="T21" s="64">
        <f t="shared" ref="T21:T24" si="4">N21+Q21</f>
        <v>16074.42</v>
      </c>
    </row>
    <row r="22" spans="1:20" x14ac:dyDescent="0.25">
      <c r="A22" s="2" t="s">
        <v>5</v>
      </c>
      <c r="B22" s="3" t="s">
        <v>17</v>
      </c>
      <c r="C22" s="12"/>
      <c r="D22" s="13"/>
      <c r="E22" s="13"/>
      <c r="F22" s="13"/>
      <c r="G22" s="13"/>
      <c r="H22" s="59"/>
      <c r="L22" s="38" t="s">
        <v>29</v>
      </c>
      <c r="M22" s="69">
        <v>149769.92000000001</v>
      </c>
      <c r="N22" s="65">
        <v>149769.92000000001</v>
      </c>
      <c r="O22" s="66">
        <f t="shared" si="2"/>
        <v>100</v>
      </c>
      <c r="P22" s="65">
        <v>245793.76</v>
      </c>
      <c r="Q22" s="81">
        <v>245793.76</v>
      </c>
      <c r="R22" s="76">
        <f t="shared" ref="R22:R24" si="5">Q22/P22*100</f>
        <v>100</v>
      </c>
      <c r="S22" s="42">
        <f t="shared" si="3"/>
        <v>395563.68000000005</v>
      </c>
      <c r="T22" s="64">
        <f t="shared" si="4"/>
        <v>395563.68000000005</v>
      </c>
    </row>
    <row r="23" spans="1:20" ht="38.25" x14ac:dyDescent="0.25">
      <c r="A23" s="18" t="s">
        <v>18</v>
      </c>
      <c r="B23" s="53">
        <f>B12</f>
        <v>211511.66999999998</v>
      </c>
      <c r="C23" s="13"/>
      <c r="H23" s="59"/>
      <c r="L23" s="38" t="s">
        <v>30</v>
      </c>
      <c r="M23" s="65">
        <v>40076</v>
      </c>
      <c r="N23" s="65">
        <v>40065</v>
      </c>
      <c r="O23" s="66">
        <f t="shared" si="2"/>
        <v>99.972552150913259</v>
      </c>
      <c r="P23" s="65">
        <v>53328</v>
      </c>
      <c r="Q23" s="65">
        <v>53328</v>
      </c>
      <c r="R23" s="76">
        <f t="shared" si="5"/>
        <v>100</v>
      </c>
      <c r="S23" s="42">
        <f t="shared" si="3"/>
        <v>93404</v>
      </c>
      <c r="T23" s="64">
        <f t="shared" si="4"/>
        <v>93393</v>
      </c>
    </row>
    <row r="24" spans="1:20" ht="45" x14ac:dyDescent="0.25">
      <c r="A24" s="18" t="s">
        <v>38</v>
      </c>
      <c r="B24" s="54">
        <f>G19</f>
        <v>843590.10000000009</v>
      </c>
      <c r="C24" s="12"/>
      <c r="D24" s="13"/>
      <c r="E24" s="13"/>
      <c r="F24" s="13"/>
      <c r="G24" s="13"/>
      <c r="L24" s="38" t="s">
        <v>31</v>
      </c>
      <c r="M24" s="65">
        <v>10908</v>
      </c>
      <c r="N24" s="65">
        <v>10908</v>
      </c>
      <c r="O24" s="66">
        <f t="shared" si="2"/>
        <v>100</v>
      </c>
      <c r="P24" s="65">
        <v>24240</v>
      </c>
      <c r="Q24" s="65">
        <v>24240</v>
      </c>
      <c r="R24" s="76">
        <f t="shared" si="5"/>
        <v>100</v>
      </c>
      <c r="S24" s="42">
        <f t="shared" si="3"/>
        <v>35148</v>
      </c>
      <c r="T24" s="64">
        <f t="shared" si="4"/>
        <v>35148</v>
      </c>
    </row>
    <row r="25" spans="1:20" ht="53.25" customHeight="1" x14ac:dyDescent="0.25">
      <c r="A25" s="26" t="s">
        <v>36</v>
      </c>
      <c r="B25" s="20">
        <f>SUM(B23:B24)</f>
        <v>1055101.77</v>
      </c>
      <c r="C25" s="12"/>
      <c r="D25" s="13"/>
      <c r="E25" s="13"/>
      <c r="F25" s="13"/>
      <c r="G25" s="13"/>
      <c r="L25" s="24" t="s">
        <v>47</v>
      </c>
      <c r="M25" s="78">
        <f>SUM(M20:M24)</f>
        <v>270156.34000000003</v>
      </c>
      <c r="N25" s="78">
        <f t="shared" ref="N25:R25" si="6">SUM(N20:N24)</f>
        <v>270145.34000000003</v>
      </c>
      <c r="O25" s="78">
        <f t="shared" si="6"/>
        <v>499.97255215091326</v>
      </c>
      <c r="P25" s="78">
        <f t="shared" si="6"/>
        <v>573433.76</v>
      </c>
      <c r="Q25" s="78">
        <f t="shared" si="6"/>
        <v>573433.76</v>
      </c>
      <c r="R25" s="78">
        <f t="shared" si="6"/>
        <v>400</v>
      </c>
      <c r="S25" s="77">
        <f>SUM(S20:S24)</f>
        <v>843590.10000000009</v>
      </c>
      <c r="T25" s="67">
        <f>SUM(T20:T24)</f>
        <v>843579.10000000009</v>
      </c>
    </row>
    <row r="26" spans="1:20" ht="23.25" customHeight="1" x14ac:dyDescent="0.25">
      <c r="A26" s="21"/>
      <c r="B26" s="22"/>
      <c r="C26" s="12"/>
      <c r="D26" s="13"/>
      <c r="E26" s="13"/>
      <c r="F26" s="13"/>
      <c r="G26" s="13"/>
    </row>
    <row r="27" spans="1:20" ht="26.25" customHeight="1" x14ac:dyDescent="0.25">
      <c r="A27" s="82" t="s">
        <v>24</v>
      </c>
      <c r="B27" s="82"/>
      <c r="C27" s="82"/>
      <c r="D27" s="82"/>
      <c r="E27" s="33"/>
      <c r="F27" s="33"/>
      <c r="G27" s="33"/>
      <c r="M27" s="63"/>
      <c r="N27" s="63"/>
      <c r="O27" s="63"/>
      <c r="P27" s="63"/>
      <c r="Q27" s="63"/>
      <c r="R27" s="63"/>
      <c r="S27" s="63"/>
      <c r="T27" s="63"/>
    </row>
    <row r="28" spans="1:20" ht="15.75" x14ac:dyDescent="0.25">
      <c r="A28" s="33"/>
      <c r="B28" s="33"/>
      <c r="C28" s="33"/>
      <c r="D28" s="33"/>
      <c r="E28" s="33"/>
      <c r="F28" s="33"/>
      <c r="G28" s="33"/>
    </row>
    <row r="29" spans="1:20" ht="25.5" x14ac:dyDescent="0.25">
      <c r="A29" s="2" t="s">
        <v>5</v>
      </c>
      <c r="B29" s="3" t="s">
        <v>39</v>
      </c>
      <c r="C29" s="33"/>
      <c r="D29" s="33"/>
      <c r="E29" s="33"/>
      <c r="F29" s="33"/>
      <c r="G29" s="33"/>
    </row>
    <row r="30" spans="1:20" ht="38.25" x14ac:dyDescent="0.25">
      <c r="A30" s="18" t="s">
        <v>18</v>
      </c>
      <c r="B30" s="53">
        <f>C12</f>
        <v>211511.66</v>
      </c>
      <c r="C30" s="33"/>
      <c r="D30" s="58"/>
      <c r="E30" s="33"/>
      <c r="F30" s="33"/>
      <c r="G30" s="33"/>
    </row>
    <row r="31" spans="1:20" ht="51" x14ac:dyDescent="0.25">
      <c r="A31" s="18" t="s">
        <v>23</v>
      </c>
      <c r="B31" s="19">
        <f>H19</f>
        <v>843579.10000000009</v>
      </c>
      <c r="C31" s="33"/>
      <c r="D31" s="58"/>
      <c r="E31" s="33"/>
      <c r="F31" s="33"/>
      <c r="G31" s="33"/>
    </row>
    <row r="32" spans="1:20" ht="56.25" customHeight="1" x14ac:dyDescent="0.25">
      <c r="A32" s="5" t="s">
        <v>37</v>
      </c>
      <c r="B32" s="20">
        <f>SUM(B30:B31)</f>
        <v>1055090.76</v>
      </c>
      <c r="C32" s="33"/>
      <c r="D32" s="58"/>
      <c r="E32" s="33"/>
      <c r="F32" s="33"/>
      <c r="G32" s="33"/>
    </row>
    <row r="33" spans="1:7" ht="69" customHeight="1" x14ac:dyDescent="0.25">
      <c r="A33" s="33"/>
      <c r="B33" s="33"/>
      <c r="C33" s="33"/>
      <c r="D33" s="33"/>
      <c r="E33" s="33"/>
      <c r="F33" s="33"/>
      <c r="G33" s="33"/>
    </row>
    <row r="34" spans="1:7" x14ac:dyDescent="0.25">
      <c r="A34" s="21"/>
      <c r="B34" s="22"/>
      <c r="C34" s="12"/>
      <c r="D34" s="13"/>
      <c r="E34" s="13"/>
      <c r="F34" s="13"/>
      <c r="G34" s="13"/>
    </row>
    <row r="35" spans="1:7" ht="50.25" customHeight="1" x14ac:dyDescent="0.25">
      <c r="A35" s="82" t="s">
        <v>26</v>
      </c>
      <c r="B35" s="82"/>
      <c r="C35" s="82"/>
      <c r="D35" s="82"/>
      <c r="E35" s="33"/>
      <c r="F35" s="33"/>
      <c r="G35" s="33"/>
    </row>
    <row r="36" spans="1:7" x14ac:dyDescent="0.25">
      <c r="A36" s="23"/>
      <c r="B36" s="23"/>
      <c r="C36" s="23"/>
      <c r="D36" s="23"/>
      <c r="E36" s="23"/>
      <c r="F36" s="23"/>
      <c r="G36" s="23"/>
    </row>
    <row r="37" spans="1:7" ht="36.75" customHeight="1" x14ac:dyDescent="0.25">
      <c r="A37" s="27"/>
      <c r="B37" s="28" t="s">
        <v>20</v>
      </c>
      <c r="C37" s="25" t="s">
        <v>19</v>
      </c>
      <c r="D37" s="3" t="s">
        <v>8</v>
      </c>
      <c r="E37" s="37"/>
      <c r="F37" s="37"/>
      <c r="G37" s="37"/>
    </row>
    <row r="38" spans="1:7" ht="30" x14ac:dyDescent="0.25">
      <c r="A38" s="55" t="s">
        <v>21</v>
      </c>
      <c r="B38" s="29">
        <f>+B25</f>
        <v>1055101.77</v>
      </c>
      <c r="C38" s="30">
        <f>+B32</f>
        <v>1055090.76</v>
      </c>
      <c r="D38" s="56">
        <f>SUM(C38/B38)*100</f>
        <v>99.99895649876504</v>
      </c>
      <c r="E38" s="57"/>
      <c r="F38" s="57"/>
      <c r="G38" s="57"/>
    </row>
    <row r="40" spans="1:7" ht="38.25" customHeight="1" x14ac:dyDescent="0.25"/>
  </sheetData>
  <mergeCells count="14">
    <mergeCell ref="M18:N18"/>
    <mergeCell ref="T18:T19"/>
    <mergeCell ref="S18:S19"/>
    <mergeCell ref="P18:Q18"/>
    <mergeCell ref="A14:D14"/>
    <mergeCell ref="A27:D27"/>
    <mergeCell ref="A35:D35"/>
    <mergeCell ref="A6:D6"/>
    <mergeCell ref="A7:D7"/>
    <mergeCell ref="A1:D1"/>
    <mergeCell ref="A2:D2"/>
    <mergeCell ref="A3:D3"/>
    <mergeCell ref="A4:D4"/>
    <mergeCell ref="A8:C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RENDICION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VERONICA RAQUEL SOZA CUADROS</cp:lastModifiedBy>
  <dcterms:created xsi:type="dcterms:W3CDTF">2022-02-01T16:34:14Z</dcterms:created>
  <dcterms:modified xsi:type="dcterms:W3CDTF">2024-02-06T19:59:51Z</dcterms:modified>
</cp:coreProperties>
</file>