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C921AA48-1778-454B-85C6-F4223201A768}" xr6:coauthVersionLast="47" xr6:coauthVersionMax="47" xr10:uidLastSave="{00000000-0000-0000-0000-000000000000}"/>
  <bookViews>
    <workbookView xWindow="-120" yWindow="-120" windowWidth="20730" windowHeight="11160" xr2:uid="{1385453E-3FBA-4D28-8FA8-B72DD68EE1C4}"/>
  </bookViews>
  <sheets>
    <sheet name="RENDICION" sheetId="1" r:id="rId1"/>
  </sheets>
  <definedNames>
    <definedName name="_xlnm.Print_Area" localSheetId="0">RENDICION!#REF!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2" i="1" l="1"/>
  <c r="R22" i="1"/>
  <c r="H18" i="1"/>
  <c r="O21" i="1"/>
  <c r="O23" i="1"/>
  <c r="O24" i="1"/>
  <c r="O20" i="1"/>
  <c r="R24" i="1"/>
  <c r="R23" i="1"/>
  <c r="S23" i="1" s="1"/>
  <c r="R21" i="1"/>
  <c r="R20" i="1"/>
  <c r="S20" i="1" s="1"/>
  <c r="Q25" i="1"/>
  <c r="N25" i="1"/>
  <c r="C19" i="1"/>
  <c r="D19" i="1"/>
  <c r="E19" i="1"/>
  <c r="F19" i="1"/>
  <c r="G18" i="1"/>
  <c r="H17" i="1"/>
  <c r="G17" i="1"/>
  <c r="P25" i="1"/>
  <c r="M25" i="1"/>
  <c r="S22" i="1" l="1"/>
  <c r="S21" i="1"/>
  <c r="S24" i="1"/>
  <c r="H19" i="1"/>
  <c r="B31" i="1" s="1"/>
  <c r="G19" i="1"/>
  <c r="B24" i="1" s="1"/>
  <c r="B19" i="1"/>
  <c r="C12" i="1"/>
  <c r="B30" i="1" s="1"/>
  <c r="B12" i="1"/>
  <c r="B23" i="1" s="1"/>
  <c r="D11" i="1"/>
  <c r="D10" i="1"/>
  <c r="B32" i="1" l="1"/>
  <c r="C38" i="1" s="1"/>
  <c r="B25" i="1"/>
  <c r="B38" i="1" s="1"/>
  <c r="I18" i="1"/>
  <c r="I17" i="1"/>
  <c r="D12" i="1"/>
  <c r="I19" i="1"/>
  <c r="D38" i="1" l="1"/>
</calcChain>
</file>

<file path=xl/sharedStrings.xml><?xml version="1.0" encoding="utf-8"?>
<sst xmlns="http://schemas.openxmlformats.org/spreadsheetml/2006/main" count="64" uniqueCount="44">
  <si>
    <t>RESUMEN DE EJECUCIÓN PRESUPUESTARIA</t>
  </si>
  <si>
    <t>DIRECCIÓN DISTRITAL Y ARTICULACIÓN TERRITORIAL 4</t>
  </si>
  <si>
    <t>AGENCIA DE REGULACIÓN Y CONTROL FITO Y ZOOSANITARIO</t>
  </si>
  <si>
    <r>
      <rPr>
        <b/>
        <i/>
        <sz val="14"/>
        <color theme="1"/>
        <rFont val="Calibri"/>
        <family val="2"/>
        <scheme val="minor"/>
      </rPr>
      <t>1.</t>
    </r>
    <r>
      <rPr>
        <b/>
        <i/>
        <sz val="12"/>
        <color theme="1"/>
        <rFont val="Calibri"/>
        <family val="2"/>
        <scheme val="minor"/>
      </rPr>
      <t xml:space="preserve"> Cuanto fue el presupuesto planificado para gasto corriente, presupuesto ejecutado y el % de cumplimiento del presupuesto?
</t>
    </r>
  </si>
  <si>
    <t>GRUPO DE GASTO: Bienes y Servicios de consumo 530000, 570000</t>
  </si>
  <si>
    <t>PROVINCIA</t>
  </si>
  <si>
    <t xml:space="preserve">PRESUPUESTO </t>
  </si>
  <si>
    <t>DEVENGADO</t>
  </si>
  <si>
    <t xml:space="preserve">% EJECUCIÓN </t>
  </si>
  <si>
    <t>SANTO DOMINGO: 53 y 57</t>
  </si>
  <si>
    <t>MANABÍ: 53, 57</t>
  </si>
  <si>
    <t xml:space="preserve">TOTAL:                               </t>
  </si>
  <si>
    <t>GRUPO DE GASTO: Bienes y servicios de Inversiòn730000</t>
  </si>
  <si>
    <t>TOTAL PRESUPUESTO GASTO DE PROYECTOS</t>
  </si>
  <si>
    <t>SANTO DOMINGO: 73</t>
  </si>
  <si>
    <t>MANABÍ: 73</t>
  </si>
  <si>
    <t>TOTAL:</t>
  </si>
  <si>
    <t>PRESUPUESTO TOTAL</t>
  </si>
  <si>
    <r>
      <rPr>
        <b/>
        <sz val="10"/>
        <color indexed="8"/>
        <rFont val="Calibri"/>
        <family val="2"/>
      </rPr>
      <t xml:space="preserve">GASTO CORRIENTE:        </t>
    </r>
    <r>
      <rPr>
        <sz val="10"/>
        <color indexed="8"/>
        <rFont val="Calibri"/>
        <family val="2"/>
      </rPr>
      <t xml:space="preserve">                                                                                    SANTO DOMINGO Y MANABI GRUPO 53 y 57</t>
    </r>
  </si>
  <si>
    <t>TOTAL DEVENGADO</t>
  </si>
  <si>
    <t xml:space="preserve">TOTAL PRESUPUESTO </t>
  </si>
  <si>
    <t>DISTRITAL 4 (SANTO DOMINGO-MANABI)</t>
  </si>
  <si>
    <r>
      <t>3.</t>
    </r>
    <r>
      <rPr>
        <b/>
        <i/>
        <sz val="12"/>
        <color indexed="8"/>
        <rFont val="Times New Roman"/>
        <family val="1"/>
      </rPr>
      <t xml:space="preserve">       </t>
    </r>
    <r>
      <rPr>
        <b/>
        <i/>
        <sz val="12"/>
        <color indexed="8"/>
        <rFont val="Calibri"/>
        <family val="2"/>
      </rPr>
      <t xml:space="preserve">Cuánto fue el total del presupuesto planificado entre gasto corriente y proyectos ? </t>
    </r>
  </si>
  <si>
    <r>
      <rPr>
        <b/>
        <sz val="10"/>
        <color indexed="8"/>
        <rFont val="Calibri"/>
        <family val="2"/>
      </rPr>
      <t xml:space="preserve">BIENES Y SERVICIOS DE INVERSIÓN: </t>
    </r>
    <r>
      <rPr>
        <sz val="10"/>
        <color indexed="8"/>
        <rFont val="Calibri"/>
        <family val="2"/>
      </rPr>
      <t>PROYECTO ERRADICACION DE LA FIEBRE AFTOSA-SANTO DOMINGO Y MANABI GRUPO 73</t>
    </r>
  </si>
  <si>
    <t xml:space="preserve">4. Cuánto fue el total del presupuesto ejecutado entre gasto corriente y proyectos ? </t>
  </si>
  <si>
    <r>
      <rPr>
        <b/>
        <i/>
        <sz val="14"/>
        <color theme="1"/>
        <rFont val="Calibri"/>
        <family val="2"/>
      </rPr>
      <t>2.</t>
    </r>
    <r>
      <rPr>
        <b/>
        <i/>
        <sz val="12"/>
        <color theme="1"/>
        <rFont val="Calibri"/>
        <family val="2"/>
      </rPr>
      <t xml:space="preserve"> Cuánto fue el presupuesto planificado para gasto de proyectos, presupuesto ejecutado y el % de cumplimiento del presupuesto?
</t>
    </r>
  </si>
  <si>
    <t>5. Cuánto fue el total del % de cumplimiento del presupuesto entre gasto corriente y proyectos ?.</t>
  </si>
  <si>
    <r>
      <t>EJERCICIO FISCAL</t>
    </r>
    <r>
      <rPr>
        <b/>
        <sz val="12"/>
        <color theme="1"/>
        <rFont val="Constantia"/>
        <family val="1"/>
      </rPr>
      <t xml:space="preserve"> 2022</t>
    </r>
  </si>
  <si>
    <t>Enero a  diciembre 2022</t>
  </si>
  <si>
    <t>PREVENIR EL INGRESO Y DISPERSIÓN DE FOC R4T</t>
  </si>
  <si>
    <t>POTENCIAR LOS LABORATORIOS DE LA AGENCIA</t>
  </si>
  <si>
    <t>PROTECCION DEL SISTEMA ZOOSANITARIO DEL ECUADOR</t>
  </si>
  <si>
    <t>MEJORAMIENTO DEL SISTEMA DE LA INOCUIDAD EN CADENAS AGROALIMENTARIAS</t>
  </si>
  <si>
    <t>VIGILANCIA Y CONTRL DENTRO DE SITIOS DE
PRODUCCION AREAS LIBRES Y/O DE BAJA PREVALENCIA DE
MOSCAS DE</t>
  </si>
  <si>
    <t>SANTO DOMINGO</t>
  </si>
  <si>
    <t>MANABI</t>
  </si>
  <si>
    <t>PRESUPUESTO</t>
  </si>
  <si>
    <t>% EJECUCIÓN</t>
  </si>
  <si>
    <t>PROYECTOS</t>
  </si>
  <si>
    <t>TOTAL PRESUPUESTO</t>
  </si>
  <si>
    <t>PRESUPUESTO DISTRITAL 4 TOTAL:</t>
  </si>
  <si>
    <t xml:space="preserve">PRESUPUESTO EJECUTADO DISTRITAL 4   TOTAL:                               </t>
  </si>
  <si>
    <r>
      <rPr>
        <b/>
        <sz val="10"/>
        <color indexed="8"/>
        <rFont val="Calibri"/>
        <family val="2"/>
      </rPr>
      <t xml:space="preserve">BIENES Y SERVICIOS DE INVERSIÓN: </t>
    </r>
    <r>
      <rPr>
        <sz val="10"/>
        <color indexed="8"/>
        <rFont val="Calibri"/>
        <family val="2"/>
      </rPr>
      <t>SANTO DOMINGO Y MANABI GRUPO 73</t>
    </r>
  </si>
  <si>
    <t>PRESUPUESTO DEVENGADO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</si>
</sst>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$&quot;* #,##0.00_ ;_ &quot;$&quot;* \-#,##0.00_ ;_ &quot;$&quot;* &quot;-&quot;??_ ;_ @_ "/>
    <numFmt numFmtId="164" formatCode="_(&quot;$&quot;\ * #,##0.00_);_(&quot;$&quot;\ * \(#,##0.00\);_(&quot;$&quot;\ * &quot;-&quot;??_);_(@_)"/>
    <numFmt numFmtId="165" formatCode="_(* #,##0.00_);_(* \(#,##0.00\);_(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nstantia"/>
      <family val="1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rgb="FF0070C0"/>
      <name val="Constantia"/>
      <family val="1"/>
    </font>
    <font>
      <b/>
      <i/>
      <sz val="9"/>
      <color rgb="FF000000"/>
      <name val="Cambria"/>
      <family val="1"/>
    </font>
    <font>
      <b/>
      <sz val="10"/>
      <color theme="1"/>
      <name val="Cambria"/>
      <family val="1"/>
    </font>
    <font>
      <sz val="10"/>
      <color theme="1"/>
      <name val="Calibri"/>
      <family val="2"/>
      <scheme val="minor"/>
    </font>
    <font>
      <sz val="10"/>
      <color theme="1"/>
      <name val="Cambria"/>
      <family val="1"/>
    </font>
    <font>
      <b/>
      <i/>
      <sz val="12"/>
      <color theme="1"/>
      <name val="Calibri"/>
      <family val="2"/>
    </font>
    <font>
      <b/>
      <i/>
      <sz val="14"/>
      <color theme="1"/>
      <name val="Calibri"/>
      <family val="2"/>
    </font>
    <font>
      <b/>
      <i/>
      <sz val="10"/>
      <color theme="1"/>
      <name val="Calibri Light"/>
      <family val="1"/>
      <scheme val="maj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i/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4"/>
      <color theme="1"/>
      <name val="Cambria"/>
      <family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onstantia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8" fillId="0" borderId="2" xfId="0" applyFont="1" applyBorder="1" applyAlignment="1">
      <alignment horizontal="right" vertical="center" wrapText="1"/>
    </xf>
    <xf numFmtId="44" fontId="8" fillId="2" borderId="1" xfId="1" applyNumberFormat="1" applyFont="1" applyFill="1" applyBorder="1" applyAlignment="1">
      <alignment vertical="center"/>
    </xf>
    <xf numFmtId="4" fontId="0" fillId="0" borderId="0" xfId="0" applyNumberFormat="1" applyAlignment="1">
      <alignment horizontal="center"/>
    </xf>
    <xf numFmtId="0" fontId="13" fillId="0" borderId="0" xfId="0" applyFont="1"/>
    <xf numFmtId="0" fontId="14" fillId="0" borderId="0" xfId="0" applyFont="1"/>
    <xf numFmtId="0" fontId="2" fillId="0" borderId="1" xfId="0" applyFont="1" applyBorder="1" applyAlignment="1">
      <alignment horizontal="right"/>
    </xf>
    <xf numFmtId="44" fontId="2" fillId="2" borderId="1" xfId="0" applyNumberFormat="1" applyFont="1" applyFill="1" applyBorder="1"/>
    <xf numFmtId="0" fontId="2" fillId="0" borderId="0" xfId="0" applyFont="1" applyAlignment="1">
      <alignment horizontal="right"/>
    </xf>
    <xf numFmtId="164" fontId="2" fillId="0" borderId="0" xfId="0" applyNumberFormat="1" applyFont="1"/>
    <xf numFmtId="2" fontId="2" fillId="0" borderId="0" xfId="0" applyNumberFormat="1" applyFont="1"/>
    <xf numFmtId="0" fontId="2" fillId="0" borderId="0" xfId="0" applyFont="1"/>
    <xf numFmtId="0" fontId="16" fillId="0" borderId="0" xfId="0" applyFont="1" applyAlignment="1">
      <alignment vertical="center"/>
    </xf>
    <xf numFmtId="164" fontId="4" fillId="0" borderId="0" xfId="0" applyNumberFormat="1" applyFont="1"/>
    <xf numFmtId="2" fontId="4" fillId="0" borderId="0" xfId="0" applyNumberFormat="1" applyFont="1"/>
    <xf numFmtId="0" fontId="4" fillId="0" borderId="0" xfId="0" applyFont="1"/>
    <xf numFmtId="0" fontId="19" fillId="0" borderId="1" xfId="0" applyFont="1" applyBorder="1" applyAlignment="1">
      <alignment horizontal="left" vertical="center" wrapText="1"/>
    </xf>
    <xf numFmtId="164" fontId="8" fillId="0" borderId="1" xfId="2" applyFont="1" applyBorder="1" applyAlignment="1">
      <alignment horizontal="center" vertical="center"/>
    </xf>
    <xf numFmtId="164" fontId="8" fillId="2" borderId="1" xfId="2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164" fontId="8" fillId="0" borderId="0" xfId="2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2" fontId="2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right" vertical="center" wrapText="1"/>
    </xf>
    <xf numFmtId="0" fontId="0" fillId="0" borderId="3" xfId="0" applyBorder="1"/>
    <xf numFmtId="0" fontId="8" fillId="0" borderId="4" xfId="0" applyFont="1" applyBorder="1" applyAlignment="1">
      <alignment horizontal="center" wrapText="1"/>
    </xf>
    <xf numFmtId="44" fontId="0" fillId="0" borderId="1" xfId="0" applyNumberFormat="1" applyBorder="1" applyAlignment="1">
      <alignment vertical="center"/>
    </xf>
    <xf numFmtId="44" fontId="2" fillId="0" borderId="1" xfId="0" applyNumberFormat="1" applyFont="1" applyBorder="1" applyAlignment="1">
      <alignment horizontal="center" vertical="center"/>
    </xf>
    <xf numFmtId="44" fontId="22" fillId="3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2" fillId="0" borderId="1" xfId="0" applyFont="1" applyBorder="1"/>
    <xf numFmtId="164" fontId="22" fillId="4" borderId="1" xfId="2" applyFont="1" applyFill="1" applyBorder="1" applyAlignment="1">
      <alignment horizontal="right" vertical="center"/>
    </xf>
    <xf numFmtId="164" fontId="0" fillId="0" borderId="1" xfId="2" applyFont="1" applyBorder="1" applyAlignment="1">
      <alignment wrapText="1"/>
    </xf>
    <xf numFmtId="164" fontId="0" fillId="0" borderId="1" xfId="2" applyFont="1" applyBorder="1"/>
    <xf numFmtId="164" fontId="2" fillId="0" borderId="1" xfId="0" applyNumberFormat="1" applyFont="1" applyBorder="1"/>
    <xf numFmtId="164" fontId="2" fillId="0" borderId="1" xfId="2" applyFont="1" applyBorder="1"/>
    <xf numFmtId="2" fontId="0" fillId="0" borderId="1" xfId="0" applyNumberFormat="1" applyBorder="1"/>
    <xf numFmtId="0" fontId="15" fillId="3" borderId="1" xfId="0" applyFont="1" applyFill="1" applyBorder="1" applyAlignment="1">
      <alignment horizontal="left" vertical="center" wrapText="1"/>
    </xf>
    <xf numFmtId="44" fontId="0" fillId="3" borderId="1" xfId="0" applyNumberFormat="1" applyFill="1" applyBorder="1"/>
    <xf numFmtId="164" fontId="0" fillId="3" borderId="1" xfId="2" applyFont="1" applyFill="1" applyBorder="1"/>
    <xf numFmtId="44" fontId="8" fillId="3" borderId="1" xfId="3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center"/>
    </xf>
    <xf numFmtId="44" fontId="10" fillId="3" borderId="1" xfId="1" applyNumberFormat="1" applyFont="1" applyFill="1" applyBorder="1" applyAlignment="1">
      <alignment vertical="center"/>
    </xf>
    <xf numFmtId="44" fontId="10" fillId="3" borderId="0" xfId="1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center" wrapText="1"/>
    </xf>
    <xf numFmtId="44" fontId="8" fillId="3" borderId="0" xfId="1" applyNumberFormat="1" applyFont="1" applyFill="1" applyBorder="1" applyAlignment="1">
      <alignment vertical="center"/>
    </xf>
    <xf numFmtId="0" fontId="8" fillId="5" borderId="2" xfId="0" applyFont="1" applyFill="1" applyBorder="1" applyAlignment="1">
      <alignment horizontal="right" vertical="center" wrapText="1"/>
    </xf>
    <xf numFmtId="44" fontId="8" fillId="5" borderId="1" xfId="2" applyNumberFormat="1" applyFont="1" applyFill="1" applyBorder="1" applyAlignment="1">
      <alignment horizontal="center" vertical="center"/>
    </xf>
    <xf numFmtId="44" fontId="8" fillId="5" borderId="1" xfId="2" applyNumberFormat="1" applyFont="1" applyFill="1" applyBorder="1" applyAlignment="1">
      <alignment vertical="center"/>
    </xf>
    <xf numFmtId="44" fontId="8" fillId="5" borderId="1" xfId="1" applyNumberFormat="1" applyFont="1" applyFill="1" applyBorder="1" applyAlignment="1">
      <alignment vertical="center"/>
    </xf>
    <xf numFmtId="44" fontId="2" fillId="6" borderId="1" xfId="0" applyNumberFormat="1" applyFont="1" applyFill="1" applyBorder="1"/>
    <xf numFmtId="44" fontId="23" fillId="3" borderId="1" xfId="0" applyNumberFormat="1" applyFont="1" applyFill="1" applyBorder="1" applyAlignment="1">
      <alignment horizontal="right" vertical="center"/>
    </xf>
    <xf numFmtId="164" fontId="8" fillId="3" borderId="1" xfId="2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165" fontId="21" fillId="3" borderId="1" xfId="1" applyFont="1" applyFill="1" applyBorder="1" applyAlignment="1">
      <alignment vertical="center"/>
    </xf>
    <xf numFmtId="165" fontId="21" fillId="3" borderId="0" xfId="1" applyFont="1" applyFill="1" applyBorder="1" applyAlignment="1">
      <alignment vertical="center"/>
    </xf>
    <xf numFmtId="44" fontId="4" fillId="0" borderId="0" xfId="0" applyNumberFormat="1" applyFont="1" applyAlignment="1">
      <alignment horizontal="left" vertical="center" wrapText="1"/>
    </xf>
    <xf numFmtId="44" fontId="0" fillId="0" borderId="0" xfId="0" applyNumberFormat="1"/>
    <xf numFmtId="44" fontId="11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249466</xdr:colOff>
      <xdr:row>61</xdr:row>
      <xdr:rowOff>68036</xdr:rowOff>
    </xdr:from>
    <xdr:to>
      <xdr:col>3</xdr:col>
      <xdr:colOff>753516</xdr:colOff>
      <xdr:row>72</xdr:row>
      <xdr:rowOff>90712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2F70EA8-44A9-41F3-BEA3-D331858CC1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21" t="34782" r="75643" b="36258"/>
        <a:stretch/>
      </xdr:blipFill>
      <xdr:spPr>
        <a:xfrm>
          <a:off x="2811691" y="16050986"/>
          <a:ext cx="2908753" cy="2118178"/>
        </a:xfrm>
        <a:prstGeom prst="rect">
          <a:avLst/>
        </a:prstGeom>
      </xdr:spPr>
    </xdr:pic>
    <xdr:clientData/>
  </xdr:twoCellAnchor>
  <xdr:twoCellAnchor editAs="oneCell">
    <xdr:from>
      <xdr:col>2</xdr:col>
      <xdr:colOff>876300</xdr:colOff>
      <xdr:row>78</xdr:row>
      <xdr:rowOff>47626</xdr:rowOff>
    </xdr:from>
    <xdr:to>
      <xdr:col>9</xdr:col>
      <xdr:colOff>301012</xdr:colOff>
      <xdr:row>88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9D4443A-1AB5-4595-82B2-62C249D480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528" t="38037" r="24543" b="36577"/>
        <a:stretch/>
      </xdr:blipFill>
      <xdr:spPr>
        <a:xfrm>
          <a:off x="5372100" y="19269076"/>
          <a:ext cx="6753227" cy="18573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10</xdr:col>
      <xdr:colOff>77181</xdr:colOff>
      <xdr:row>128</xdr:row>
      <xdr:rowOff>158752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264DF4E-4A10-41F3-ADA5-3D87CF8B9E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21" t="34782" r="23350" b="8371"/>
        <a:stretch/>
      </xdr:blipFill>
      <xdr:spPr>
        <a:xfrm>
          <a:off x="2562225" y="24745950"/>
          <a:ext cx="9718222" cy="415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98FDB-2AC9-4ED4-9C9C-E2A8D929B339}">
  <dimension ref="A1:T40"/>
  <sheetViews>
    <sheetView tabSelected="1" zoomScale="93" zoomScaleNormal="93" workbookViewId="0">
      <selection activeCell="F40" sqref="F40"/>
    </sheetView>
  </sheetViews>
  <sheetFormatPr baseColWidth="10" defaultRowHeight="15" x14ac:dyDescent="0.25"/>
  <cols>
    <col min="1" max="1" width="32" customWidth="1"/>
    <col min="2" max="2" width="20.42578125" customWidth="1"/>
    <col min="3" max="3" width="15.7109375" customWidth="1"/>
    <col min="4" max="7" width="16.85546875" customWidth="1"/>
    <col min="8" max="8" width="14.140625" customWidth="1"/>
    <col min="9" max="9" width="12.28515625" customWidth="1"/>
    <col min="10" max="10" width="14.28515625" customWidth="1"/>
    <col min="11" max="11" width="3" customWidth="1"/>
    <col min="12" max="12" width="40.5703125" customWidth="1"/>
    <col min="13" max="15" width="20.28515625" customWidth="1"/>
    <col min="16" max="16" width="21.140625" customWidth="1"/>
    <col min="17" max="18" width="19.85546875" customWidth="1"/>
    <col min="19" max="19" width="17.140625" customWidth="1"/>
  </cols>
  <sheetData>
    <row r="1" spans="1:16" ht="15" customHeight="1" x14ac:dyDescent="0.25">
      <c r="A1" s="73" t="s">
        <v>2</v>
      </c>
      <c r="B1" s="73"/>
      <c r="C1" s="73"/>
      <c r="D1" s="73"/>
      <c r="E1" s="38"/>
      <c r="F1" s="38"/>
      <c r="G1" s="38"/>
    </row>
    <row r="2" spans="1:16" ht="15" customHeight="1" x14ac:dyDescent="0.25">
      <c r="A2" s="73" t="s">
        <v>0</v>
      </c>
      <c r="B2" s="73"/>
      <c r="C2" s="73"/>
      <c r="D2" s="73"/>
      <c r="E2" s="38"/>
      <c r="F2" s="38"/>
      <c r="G2" s="38"/>
    </row>
    <row r="3" spans="1:16" ht="15" customHeight="1" x14ac:dyDescent="0.25">
      <c r="A3" s="73" t="s">
        <v>1</v>
      </c>
      <c r="B3" s="73"/>
      <c r="C3" s="73"/>
      <c r="D3" s="73"/>
      <c r="E3" s="38"/>
      <c r="F3" s="38"/>
      <c r="G3" s="38"/>
    </row>
    <row r="4" spans="1:16" ht="15.75" x14ac:dyDescent="0.25">
      <c r="A4" s="73" t="s">
        <v>27</v>
      </c>
      <c r="B4" s="73"/>
      <c r="C4" s="73"/>
      <c r="D4" s="73"/>
      <c r="E4" s="38"/>
      <c r="F4" s="38"/>
      <c r="G4" s="38"/>
    </row>
    <row r="5" spans="1:16" x14ac:dyDescent="0.25">
      <c r="A5" s="1"/>
      <c r="B5" s="1"/>
      <c r="C5" s="1"/>
    </row>
    <row r="6" spans="1:16" ht="44.25" customHeight="1" x14ac:dyDescent="0.25">
      <c r="A6" s="77" t="s">
        <v>3</v>
      </c>
      <c r="B6" s="77"/>
      <c r="C6" s="77"/>
      <c r="D6" s="77"/>
      <c r="E6" s="36"/>
      <c r="F6" s="36"/>
      <c r="G6" s="36"/>
    </row>
    <row r="7" spans="1:16" x14ac:dyDescent="0.25">
      <c r="A7" s="78" t="s">
        <v>28</v>
      </c>
      <c r="B7" s="78"/>
      <c r="C7" s="78"/>
      <c r="D7" s="78"/>
      <c r="E7" s="37"/>
      <c r="F7" s="37"/>
      <c r="G7" s="37"/>
    </row>
    <row r="8" spans="1:16" x14ac:dyDescent="0.25">
      <c r="A8" s="74" t="s">
        <v>4</v>
      </c>
      <c r="B8" s="74"/>
      <c r="C8" s="74"/>
    </row>
    <row r="9" spans="1:16" x14ac:dyDescent="0.25">
      <c r="A9" s="2" t="s">
        <v>5</v>
      </c>
      <c r="B9" s="3" t="s">
        <v>6</v>
      </c>
      <c r="C9" s="3" t="s">
        <v>7</v>
      </c>
      <c r="D9" s="3" t="s">
        <v>8</v>
      </c>
      <c r="E9" s="39"/>
      <c r="F9" s="39"/>
      <c r="G9" s="39"/>
    </row>
    <row r="10" spans="1:16" x14ac:dyDescent="0.25">
      <c r="A10" s="55" t="s">
        <v>9</v>
      </c>
      <c r="B10" s="33">
        <v>112339.47</v>
      </c>
      <c r="C10" s="33">
        <v>110002.92</v>
      </c>
      <c r="D10" s="56">
        <f>C10/B10*100</f>
        <v>97.920098786294787</v>
      </c>
      <c r="E10" s="57"/>
      <c r="F10" s="57"/>
      <c r="G10" s="57"/>
    </row>
    <row r="11" spans="1:16" x14ac:dyDescent="0.25">
      <c r="A11" s="58" t="s">
        <v>10</v>
      </c>
      <c r="B11" s="33">
        <v>66023.05</v>
      </c>
      <c r="C11" s="33">
        <v>63743</v>
      </c>
      <c r="D11" s="56">
        <f>C11/B11*100</f>
        <v>96.546584866951761</v>
      </c>
      <c r="E11" s="57"/>
      <c r="F11" s="57"/>
      <c r="G11" s="57"/>
      <c r="I11" s="4"/>
    </row>
    <row r="12" spans="1:16" x14ac:dyDescent="0.25">
      <c r="A12" s="60" t="s">
        <v>11</v>
      </c>
      <c r="B12" s="61">
        <f>SUM(B10:B11)</f>
        <v>178362.52000000002</v>
      </c>
      <c r="C12" s="62">
        <f>SUM(C10:C11)</f>
        <v>173745.91999999998</v>
      </c>
      <c r="D12" s="63">
        <f>SUM(C12/B12)*100</f>
        <v>97.411675950754656</v>
      </c>
      <c r="E12" s="59"/>
      <c r="F12" s="59"/>
      <c r="G12" s="59"/>
      <c r="I12" s="4"/>
    </row>
    <row r="13" spans="1:16" x14ac:dyDescent="0.25">
      <c r="D13" s="7"/>
      <c r="E13" s="7"/>
      <c r="F13" s="7"/>
      <c r="G13" s="7"/>
    </row>
    <row r="14" spans="1:16" ht="57" customHeight="1" x14ac:dyDescent="0.25">
      <c r="A14" s="75" t="s">
        <v>25</v>
      </c>
      <c r="B14" s="75"/>
      <c r="C14" s="75"/>
      <c r="D14" s="75"/>
      <c r="E14" s="72"/>
      <c r="F14" s="34"/>
      <c r="G14" s="34"/>
    </row>
    <row r="15" spans="1:16" x14ac:dyDescent="0.25">
      <c r="A15" s="8" t="s">
        <v>12</v>
      </c>
      <c r="B15" s="9"/>
    </row>
    <row r="16" spans="1:16" ht="120" x14ac:dyDescent="0.25">
      <c r="A16" s="2" t="s">
        <v>5</v>
      </c>
      <c r="B16" s="3" t="s">
        <v>29</v>
      </c>
      <c r="C16" s="41" t="s">
        <v>30</v>
      </c>
      <c r="D16" s="41" t="s">
        <v>31</v>
      </c>
      <c r="E16" s="41" t="s">
        <v>32</v>
      </c>
      <c r="F16" s="41" t="s">
        <v>33</v>
      </c>
      <c r="G16" s="41" t="s">
        <v>13</v>
      </c>
      <c r="H16" s="3" t="s">
        <v>7</v>
      </c>
      <c r="I16" s="3" t="s">
        <v>8</v>
      </c>
      <c r="N16" s="42" t="s">
        <v>34</v>
      </c>
      <c r="O16" s="42"/>
      <c r="P16" s="42" t="s">
        <v>35</v>
      </c>
    </row>
    <row r="17" spans="1:20" x14ac:dyDescent="0.25">
      <c r="A17" s="51" t="s">
        <v>14</v>
      </c>
      <c r="B17" s="33">
        <v>111711.32</v>
      </c>
      <c r="C17" s="52">
        <v>15617</v>
      </c>
      <c r="D17" s="53">
        <v>68672</v>
      </c>
      <c r="E17" s="52">
        <v>16968</v>
      </c>
      <c r="F17" s="52">
        <v>8484</v>
      </c>
      <c r="G17" s="52">
        <f>SUM(B17:F17)</f>
        <v>221452.32</v>
      </c>
      <c r="H17" s="33">
        <f>101086.13+14337.15+68659.36+16968+8484</f>
        <v>209534.64</v>
      </c>
      <c r="I17" s="54">
        <f>H17/G17*100</f>
        <v>94.618399120858172</v>
      </c>
      <c r="J17" s="71"/>
      <c r="L17" s="15"/>
      <c r="M17" s="15"/>
      <c r="Q17" s="15"/>
      <c r="R17" s="15"/>
    </row>
    <row r="18" spans="1:20" x14ac:dyDescent="0.25">
      <c r="A18" s="51" t="s">
        <v>15</v>
      </c>
      <c r="B18" s="33">
        <v>292661.21999999997</v>
      </c>
      <c r="C18" s="52">
        <v>11564</v>
      </c>
      <c r="D18" s="53">
        <v>88664</v>
      </c>
      <c r="E18" s="52">
        <v>16544</v>
      </c>
      <c r="F18" s="52">
        <v>14544</v>
      </c>
      <c r="G18" s="52">
        <f>SUM(B18:F18)</f>
        <v>423977.22</v>
      </c>
      <c r="H18" s="33">
        <f>284049.8+9122.35+87644.4+12820.17+14544</f>
        <v>408180.71999999991</v>
      </c>
      <c r="I18" s="54">
        <f>H18/G18*100</f>
        <v>96.274210204029345</v>
      </c>
      <c r="J18" s="71"/>
      <c r="L18" s="26"/>
      <c r="M18" s="79" t="s">
        <v>36</v>
      </c>
      <c r="N18" s="79"/>
      <c r="O18" s="82" t="s">
        <v>39</v>
      </c>
      <c r="P18" s="79" t="s">
        <v>7</v>
      </c>
      <c r="Q18" s="79"/>
      <c r="R18" s="80" t="s">
        <v>19</v>
      </c>
      <c r="S18" s="79" t="s">
        <v>37</v>
      </c>
      <c r="T18" s="79"/>
    </row>
    <row r="19" spans="1:20" x14ac:dyDescent="0.25">
      <c r="A19" s="10" t="s">
        <v>16</v>
      </c>
      <c r="B19" s="11">
        <f>SUM(B17:B18)</f>
        <v>404372.54</v>
      </c>
      <c r="C19" s="11">
        <f t="shared" ref="C19:H19" si="0">SUM(C17:C18)</f>
        <v>27181</v>
      </c>
      <c r="D19" s="11">
        <f t="shared" si="0"/>
        <v>157336</v>
      </c>
      <c r="E19" s="11">
        <f t="shared" si="0"/>
        <v>33512</v>
      </c>
      <c r="F19" s="11">
        <f t="shared" si="0"/>
        <v>23028</v>
      </c>
      <c r="G19" s="64">
        <f t="shared" si="0"/>
        <v>645429.54</v>
      </c>
      <c r="H19" s="64">
        <f t="shared" si="0"/>
        <v>617715.35999999987</v>
      </c>
      <c r="I19" s="6">
        <f>SUM(H19/G19)*100</f>
        <v>95.706087453016139</v>
      </c>
      <c r="L19" s="43" t="s">
        <v>38</v>
      </c>
      <c r="M19" s="44" t="s">
        <v>34</v>
      </c>
      <c r="N19" s="44" t="s">
        <v>35</v>
      </c>
      <c r="O19" s="83"/>
      <c r="P19" s="44" t="s">
        <v>34</v>
      </c>
      <c r="Q19" s="44" t="s">
        <v>35</v>
      </c>
      <c r="R19" s="81"/>
      <c r="S19" s="44" t="s">
        <v>34</v>
      </c>
      <c r="T19" s="44" t="s">
        <v>35</v>
      </c>
    </row>
    <row r="20" spans="1:20" ht="30" x14ac:dyDescent="0.25">
      <c r="A20" s="12"/>
      <c r="B20" s="13"/>
      <c r="C20" s="14"/>
      <c r="D20" s="15"/>
      <c r="E20" s="15"/>
      <c r="F20" s="15"/>
      <c r="G20" s="15"/>
      <c r="L20" s="40" t="s">
        <v>29</v>
      </c>
      <c r="M20" s="45">
        <v>111711.32</v>
      </c>
      <c r="N20" s="47">
        <v>292661.21999999997</v>
      </c>
      <c r="O20" s="47">
        <f>SUM(M20:N20)</f>
        <v>404372.54</v>
      </c>
      <c r="P20" s="47">
        <v>101086.13</v>
      </c>
      <c r="Q20" s="47">
        <v>284049.8</v>
      </c>
      <c r="R20" s="47">
        <f>SUM(P20:Q20)</f>
        <v>385135.93</v>
      </c>
      <c r="S20" s="50">
        <f>R20/O20*100</f>
        <v>95.242849576284286</v>
      </c>
      <c r="T20" s="26"/>
    </row>
    <row r="21" spans="1:20" ht="30" x14ac:dyDescent="0.25">
      <c r="A21" s="16" t="s">
        <v>22</v>
      </c>
      <c r="B21" s="17"/>
      <c r="C21" s="18"/>
      <c r="D21" s="19"/>
      <c r="E21" s="19"/>
      <c r="F21" s="19"/>
      <c r="G21" s="19"/>
      <c r="H21" s="71"/>
      <c r="L21" s="40" t="s">
        <v>30</v>
      </c>
      <c r="M21" s="46">
        <v>15617</v>
      </c>
      <c r="N21" s="47">
        <v>11564</v>
      </c>
      <c r="O21" s="47">
        <f t="shared" ref="O21:O24" si="1">SUM(M21:N21)</f>
        <v>27181</v>
      </c>
      <c r="P21" s="47">
        <v>14337.15</v>
      </c>
      <c r="Q21" s="47">
        <v>9122.35</v>
      </c>
      <c r="R21" s="47">
        <f>SUM(P21:Q21)</f>
        <v>23459.5</v>
      </c>
      <c r="S21" s="50">
        <f t="shared" ref="S21:S24" si="2">R21/O21*100</f>
        <v>86.308450756042816</v>
      </c>
      <c r="T21" s="26"/>
    </row>
    <row r="22" spans="1:20" ht="30" x14ac:dyDescent="0.25">
      <c r="A22" s="2" t="s">
        <v>5</v>
      </c>
      <c r="B22" s="3" t="s">
        <v>17</v>
      </c>
      <c r="C22" s="14"/>
      <c r="D22" s="15"/>
      <c r="E22" s="15"/>
      <c r="F22" s="15"/>
      <c r="G22" s="15"/>
      <c r="H22" s="71"/>
      <c r="L22" s="40" t="s">
        <v>31</v>
      </c>
      <c r="M22" s="46">
        <v>68672</v>
      </c>
      <c r="N22" s="47">
        <v>88664</v>
      </c>
      <c r="O22" s="47">
        <f t="shared" si="1"/>
        <v>157336</v>
      </c>
      <c r="P22" s="47">
        <v>68659.360000000001</v>
      </c>
      <c r="Q22" s="47">
        <v>87644.4</v>
      </c>
      <c r="R22" s="47">
        <f>SUM(P22:Q22)</f>
        <v>156303.76</v>
      </c>
      <c r="S22" s="50">
        <f t="shared" si="2"/>
        <v>99.343926374129254</v>
      </c>
      <c r="T22" s="26"/>
    </row>
    <row r="23" spans="1:20" ht="45" x14ac:dyDescent="0.25">
      <c r="A23" s="20" t="s">
        <v>18</v>
      </c>
      <c r="B23" s="65">
        <f>B12</f>
        <v>178362.52000000002</v>
      </c>
      <c r="C23" s="15"/>
      <c r="H23" s="71"/>
      <c r="L23" s="40" t="s">
        <v>32</v>
      </c>
      <c r="M23" s="47">
        <v>16968</v>
      </c>
      <c r="N23" s="47">
        <v>16544</v>
      </c>
      <c r="O23" s="47">
        <f t="shared" si="1"/>
        <v>33512</v>
      </c>
      <c r="P23" s="47">
        <v>16968</v>
      </c>
      <c r="Q23" s="47">
        <v>12820.17</v>
      </c>
      <c r="R23" s="47">
        <f>SUM(P23:Q23)</f>
        <v>29788.17</v>
      </c>
      <c r="S23" s="50">
        <f t="shared" si="2"/>
        <v>88.888069945094301</v>
      </c>
      <c r="T23" s="26"/>
    </row>
    <row r="24" spans="1:20" ht="60" x14ac:dyDescent="0.25">
      <c r="A24" s="20" t="s">
        <v>42</v>
      </c>
      <c r="B24" s="66">
        <f>G19</f>
        <v>645429.54</v>
      </c>
      <c r="C24" s="14"/>
      <c r="D24" s="15"/>
      <c r="E24" s="15"/>
      <c r="F24" s="15"/>
      <c r="G24" s="15"/>
      <c r="L24" s="40" t="s">
        <v>33</v>
      </c>
      <c r="M24" s="47">
        <v>8484</v>
      </c>
      <c r="N24" s="47">
        <v>14544</v>
      </c>
      <c r="O24" s="47">
        <f t="shared" si="1"/>
        <v>23028</v>
      </c>
      <c r="P24" s="47">
        <v>8484</v>
      </c>
      <c r="Q24" s="47">
        <v>14544</v>
      </c>
      <c r="R24" s="47">
        <f>SUM(P24:Q24)</f>
        <v>23028</v>
      </c>
      <c r="S24" s="50">
        <f t="shared" si="2"/>
        <v>100</v>
      </c>
      <c r="T24" s="26"/>
    </row>
    <row r="25" spans="1:20" ht="53.25" customHeight="1" x14ac:dyDescent="0.25">
      <c r="A25" s="28" t="s">
        <v>40</v>
      </c>
      <c r="B25" s="22">
        <f>SUM(B23:B24)</f>
        <v>823792.06</v>
      </c>
      <c r="C25" s="14"/>
      <c r="D25" s="15"/>
      <c r="E25" s="15"/>
      <c r="F25" s="15"/>
      <c r="G25" s="15"/>
      <c r="L25" s="26"/>
      <c r="M25" s="48">
        <f>SUM(M20:M24)</f>
        <v>221452.32</v>
      </c>
      <c r="N25" s="49">
        <f>SUM(N20:N24)</f>
        <v>423977.22</v>
      </c>
      <c r="O25" s="49"/>
      <c r="P25" s="48">
        <f>SUM(P20:P24)</f>
        <v>209534.64</v>
      </c>
      <c r="Q25" s="49">
        <f>SUM(Q20:Q24)</f>
        <v>408180.71999999991</v>
      </c>
      <c r="R25" s="49"/>
      <c r="S25" s="44"/>
      <c r="T25" s="44"/>
    </row>
    <row r="26" spans="1:20" ht="23.25" customHeight="1" x14ac:dyDescent="0.25">
      <c r="A26" s="23"/>
      <c r="B26" s="24"/>
      <c r="C26" s="14"/>
      <c r="D26" s="15"/>
      <c r="E26" s="15"/>
      <c r="F26" s="15"/>
      <c r="G26" s="15"/>
    </row>
    <row r="27" spans="1:20" ht="26.25" customHeight="1" x14ac:dyDescent="0.25">
      <c r="A27" s="76" t="s">
        <v>24</v>
      </c>
      <c r="B27" s="76"/>
      <c r="C27" s="76"/>
      <c r="D27" s="76"/>
      <c r="E27" s="35"/>
      <c r="F27" s="35"/>
      <c r="G27" s="35"/>
    </row>
    <row r="28" spans="1:20" ht="15.75" x14ac:dyDescent="0.25">
      <c r="A28" s="35"/>
      <c r="B28" s="35"/>
      <c r="C28" s="35"/>
      <c r="D28" s="35"/>
      <c r="E28" s="35"/>
      <c r="F28" s="35"/>
      <c r="G28" s="35"/>
    </row>
    <row r="29" spans="1:20" ht="25.5" x14ac:dyDescent="0.25">
      <c r="A29" s="2" t="s">
        <v>5</v>
      </c>
      <c r="B29" s="3" t="s">
        <v>43</v>
      </c>
      <c r="C29" s="35"/>
      <c r="D29" s="35"/>
      <c r="E29" s="35"/>
      <c r="F29" s="35"/>
      <c r="G29" s="35"/>
    </row>
    <row r="30" spans="1:20" ht="38.25" x14ac:dyDescent="0.25">
      <c r="A30" s="20" t="s">
        <v>18</v>
      </c>
      <c r="B30" s="65">
        <f>C12</f>
        <v>173745.91999999998</v>
      </c>
      <c r="C30" s="35"/>
      <c r="D30" s="70"/>
      <c r="E30" s="35"/>
      <c r="F30" s="35"/>
      <c r="G30" s="35"/>
    </row>
    <row r="31" spans="1:20" ht="51" x14ac:dyDescent="0.25">
      <c r="A31" s="20" t="s">
        <v>23</v>
      </c>
      <c r="B31" s="21">
        <f>H19</f>
        <v>617715.35999999987</v>
      </c>
      <c r="C31" s="35"/>
      <c r="D31" s="70"/>
      <c r="E31" s="35"/>
      <c r="F31" s="35"/>
      <c r="G31" s="35"/>
    </row>
    <row r="32" spans="1:20" ht="56.25" customHeight="1" x14ac:dyDescent="0.25">
      <c r="A32" s="5" t="s">
        <v>41</v>
      </c>
      <c r="B32" s="22">
        <f>SUM(B30:B31)</f>
        <v>791461.2799999998</v>
      </c>
      <c r="C32" s="35"/>
      <c r="D32" s="70"/>
      <c r="E32" s="35"/>
      <c r="F32" s="35"/>
      <c r="G32" s="35"/>
    </row>
    <row r="33" spans="1:7" ht="69" customHeight="1" x14ac:dyDescent="0.25">
      <c r="A33" s="35"/>
      <c r="B33" s="35"/>
      <c r="C33" s="35"/>
      <c r="D33" s="35"/>
      <c r="E33" s="35"/>
      <c r="F33" s="35"/>
      <c r="G33" s="35"/>
    </row>
    <row r="34" spans="1:7" x14ac:dyDescent="0.25">
      <c r="A34" s="23"/>
      <c r="B34" s="24"/>
      <c r="C34" s="14"/>
      <c r="D34" s="15"/>
      <c r="E34" s="15"/>
      <c r="F34" s="15"/>
      <c r="G34" s="15"/>
    </row>
    <row r="35" spans="1:7" ht="15.75" x14ac:dyDescent="0.25">
      <c r="A35" s="76" t="s">
        <v>26</v>
      </c>
      <c r="B35" s="76"/>
      <c r="C35" s="76"/>
      <c r="D35" s="76"/>
      <c r="E35" s="35"/>
      <c r="F35" s="35"/>
      <c r="G35" s="35"/>
    </row>
    <row r="36" spans="1:7" x14ac:dyDescent="0.25">
      <c r="A36" s="25"/>
      <c r="B36" s="25"/>
      <c r="C36" s="25"/>
      <c r="D36" s="25"/>
      <c r="E36" s="25"/>
      <c r="F36" s="25"/>
      <c r="G36" s="25"/>
    </row>
    <row r="37" spans="1:7" ht="36.75" customHeight="1" x14ac:dyDescent="0.25">
      <c r="A37" s="29"/>
      <c r="B37" s="30" t="s">
        <v>20</v>
      </c>
      <c r="C37" s="27" t="s">
        <v>19</v>
      </c>
      <c r="D37" s="3" t="s">
        <v>8</v>
      </c>
      <c r="E37" s="39"/>
      <c r="F37" s="39"/>
      <c r="G37" s="39"/>
    </row>
    <row r="38" spans="1:7" ht="30" x14ac:dyDescent="0.25">
      <c r="A38" s="67" t="s">
        <v>21</v>
      </c>
      <c r="B38" s="31">
        <f>+B25</f>
        <v>823792.06</v>
      </c>
      <c r="C38" s="32">
        <f>+B32</f>
        <v>791461.2799999998</v>
      </c>
      <c r="D38" s="68">
        <f>SUM(C38/B38)*100</f>
        <v>96.075371253274739</v>
      </c>
      <c r="E38" s="69"/>
      <c r="F38" s="69"/>
      <c r="G38" s="69"/>
    </row>
    <row r="40" spans="1:7" ht="38.25" customHeight="1" x14ac:dyDescent="0.25"/>
  </sheetData>
  <mergeCells count="15">
    <mergeCell ref="M18:N18"/>
    <mergeCell ref="P18:Q18"/>
    <mergeCell ref="S18:T18"/>
    <mergeCell ref="R18:R19"/>
    <mergeCell ref="O18:O19"/>
    <mergeCell ref="A14:D14"/>
    <mergeCell ref="A27:D27"/>
    <mergeCell ref="A35:D35"/>
    <mergeCell ref="A6:D6"/>
    <mergeCell ref="A7:D7"/>
    <mergeCell ref="A1:D1"/>
    <mergeCell ref="A2:D2"/>
    <mergeCell ref="A3:D3"/>
    <mergeCell ref="A4:D4"/>
    <mergeCell ref="A8:C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RENDICION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2022-02-01T16:34:14Z</dcterms:created>
  <dcterms:modified xsi:type="dcterms:W3CDTF">2023-04-06T20:58:15Z</dcterms:modified>
</cp:coreProperties>
</file>