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ef\AC\Temp\"/>
    </mc:Choice>
  </mc:AlternateContent>
  <xr:revisionPtr revIDLastSave="0" documentId="8_{DD1AFFF6-175C-4734-AB23-6B9602BD382F}" xr6:coauthVersionLast="46" xr6:coauthVersionMax="46" xr10:uidLastSave="{00000000-0000-0000-0000-000000000000}"/>
  <bookViews>
    <workbookView xWindow="-120" yWindow="-120" windowWidth="15600" windowHeight="11760" firstSheet="2" activeTab="2" xr2:uid="{00000000-000D-0000-FFFF-FFFF00000000}"/>
  </bookViews>
  <sheets>
    <sheet name="Lista consolidada" sheetId="3" r:id="rId1"/>
    <sheet name="Fertilizantes" sheetId="2" r:id="rId2"/>
    <sheet name="Fitosaniarios" sheetId="1" r:id="rId3"/>
  </sheets>
  <definedNames>
    <definedName name="_xlnm._FilterDatabase" localSheetId="1" hidden="1">Fertilizantes!$E$15:$R$67</definedName>
    <definedName name="_xlnm._FilterDatabase" localSheetId="2" hidden="1">Fitosaniarios!$E$15:$R$24</definedName>
    <definedName name="_xlnm._FilterDatabase" localSheetId="0" hidden="1">'Lista consolidada'!$E$15:$R$77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2" l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17" i="1"/>
  <c r="L18" i="1"/>
  <c r="L19" i="1"/>
  <c r="L20" i="1"/>
  <c r="L21" i="1"/>
  <c r="L22" i="1"/>
  <c r="L26" i="1"/>
  <c r="L25" i="1"/>
  <c r="L52" i="2"/>
  <c r="L51" i="2"/>
  <c r="L50" i="2"/>
  <c r="L49" i="2"/>
  <c r="L48" i="2"/>
  <c r="L47" i="2"/>
  <c r="L46" i="2"/>
  <c r="L45" i="2"/>
  <c r="L44" i="2"/>
  <c r="L43" i="2"/>
  <c r="L42" i="2"/>
  <c r="L36" i="2"/>
  <c r="L35" i="2"/>
  <c r="L34" i="2"/>
  <c r="L33" i="2"/>
  <c r="L31" i="2"/>
  <c r="L30" i="2"/>
  <c r="L29" i="2"/>
  <c r="L26" i="2"/>
  <c r="L41" i="2"/>
  <c r="L40" i="2"/>
  <c r="L39" i="2"/>
  <c r="L38" i="2"/>
  <c r="L37" i="2"/>
  <c r="L24" i="1"/>
  <c r="L23" i="1"/>
  <c r="L32" i="2"/>
  <c r="T15" i="3"/>
  <c r="T15" i="2"/>
  <c r="P61" i="2"/>
  <c r="T15" i="1"/>
  <c r="P20" i="1"/>
  <c r="P17" i="1"/>
  <c r="P26" i="1"/>
  <c r="P25" i="1"/>
  <c r="P51" i="2"/>
  <c r="P49" i="2"/>
  <c r="P52" i="2"/>
  <c r="P47" i="2"/>
  <c r="P30" i="2"/>
  <c r="P22" i="1"/>
  <c r="P19" i="1"/>
  <c r="P25" i="2"/>
  <c r="P23" i="1"/>
  <c r="P22" i="2"/>
  <c r="P23" i="2"/>
  <c r="P37" i="2"/>
  <c r="P21" i="1"/>
  <c r="P24" i="1"/>
  <c r="P18" i="1"/>
  <c r="P29" i="2"/>
  <c r="P20" i="2"/>
  <c r="P26" i="2"/>
  <c r="P35" i="2"/>
  <c r="P21" i="2"/>
  <c r="P42" i="2"/>
  <c r="P44" i="2"/>
  <c r="P56" i="2"/>
  <c r="P50" i="2"/>
  <c r="P55" i="2"/>
  <c r="P66" i="2"/>
  <c r="P60" i="2"/>
  <c r="P28" i="2"/>
  <c r="P41" i="2"/>
  <c r="P34" i="2"/>
  <c r="P36" i="2"/>
  <c r="P40" i="2"/>
  <c r="P27" i="2"/>
  <c r="P33" i="2"/>
  <c r="P46" i="2"/>
  <c r="P45" i="2"/>
  <c r="P53" i="2"/>
  <c r="P54" i="2"/>
  <c r="P59" i="2"/>
  <c r="P62" i="2"/>
  <c r="P65" i="2"/>
  <c r="P38" i="2"/>
  <c r="P63" i="2"/>
  <c r="P64" i="2"/>
  <c r="P32" i="2"/>
  <c r="P39" i="2"/>
  <c r="P19" i="2"/>
  <c r="P31" i="2"/>
  <c r="P18" i="2"/>
  <c r="P17" i="2"/>
  <c r="P24" i="2"/>
  <c r="P43" i="2"/>
  <c r="P48" i="2"/>
  <c r="P57" i="2"/>
  <c r="P58" i="2"/>
  <c r="P67" i="2"/>
</calcChain>
</file>

<file path=xl/sharedStrings.xml><?xml version="1.0" encoding="utf-8"?>
<sst xmlns="http://schemas.openxmlformats.org/spreadsheetml/2006/main" count="1350" uniqueCount="278">
  <si>
    <t xml:space="preserve">Lista informativa nacional de insumos permitidos para la producción orgánica </t>
  </si>
  <si>
    <t xml:space="preserve"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
* Esta base es la compilación de los listados de insumos de los Organismos de Certificación que han pasado por un proceso de evaluación y revisión por parte de AGROCALIDAD, bajo cumplimiento al reglamento del Instructivo de la Norma General para Promover y Regular la Producción Orgánica - Ecológica - Biológica en el Ecuador N° DAJ-20133ec-0201.0099, del 30 de septiembre de 2013 y los Manuales de Evaluación de Insumos para Producción Orgánica MEI-2 y MEI-3.
* Los insumos que aún no mantienen registro  es obligación de la empresa responsable del producto(s) o insumo(s) efectuar los respectivos trámites legales para la obtención del registro oficial de los mismos.
</t>
  </si>
  <si>
    <t>N°</t>
  </si>
  <si>
    <t>N° REGISTRO AGROCALIDAD</t>
  </si>
  <si>
    <t>Nombre Comercial</t>
  </si>
  <si>
    <t>Emresa responsable del registro y de la representación del insumo en el país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</si>
  <si>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</si>
  <si>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</si>
  <si>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</si>
  <si>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</si>
  <si>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N° 99 - Ecuador</t>
  </si>
  <si>
    <t>USDA - NOP</t>
  </si>
  <si>
    <t>UE - CE N° 889/2008</t>
  </si>
  <si>
    <t>Estatus de compatibilidad</t>
  </si>
  <si>
    <t>Fecha de vencimiento del estatus de compatibilidad</t>
  </si>
  <si>
    <t xml:space="preserve">Observaciones </t>
  </si>
  <si>
    <t>Fecha de actualización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</si>
  <si>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</si>
  <si>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</si>
  <si>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</si>
  <si>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</si>
  <si>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</si>
  <si>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</si>
  <si>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</si>
  <si>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</si>
  <si>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Vigente</t>
  </si>
  <si>
    <t>Insumo evaluado por la Dirección de Orgánicos de Agrocalidad, certificado EI-01-21, válido hasta el 24-02-2022</t>
  </si>
  <si>
    <t>2119-F-AGR</t>
  </si>
  <si>
    <t>Disper Alghum GS</t>
  </si>
  <si>
    <t>AGROCIENAGRI CIENCIA Y TECNOLOGIA PARA EL AGRO CIA. LTDA.</t>
  </si>
  <si>
    <t>Ácido Algínico 1.3 %, Ácidos Fúlvicos 14 %, ÁCIDOS HÚMICOS 59 %, Extracto de algas 10 %, EXTRACTO HÚMICO TOTAL 73 %, Manitol 0.42 %, Materia Orgánica 44 %</t>
  </si>
  <si>
    <t>Producto Afín</t>
  </si>
  <si>
    <t>BCS ÖKO GARANTIE / SOHISCERT</t>
  </si>
  <si>
    <t>00 34 955 868 051 / sohiscert@sohiscert.com; +49 (0)40 / 30 39 49 - 60 / info@kiwa.de</t>
  </si>
  <si>
    <t xml:space="preserve">Validez del certificado de compatibilidad por BCS ÖKO GARANTIE hasta 30-04-2021 y por SOHISCERT hasta 31-12-2021 </t>
  </si>
  <si>
    <t>664-F-AGR</t>
  </si>
  <si>
    <t>Disper Complex GS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</si>
  <si>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</si>
  <si>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</si>
  <si>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BCS ÖKO GARANTIE</t>
  </si>
  <si>
    <t xml:space="preserve">Validez del certificado de compatibilidad por BCS ÖKO GARANTIE hasta 03-08-2020                                                                                                                                                                                                                                                                                            Validez del certificado de compatibilidad por SOHISCERT hasta 31-12-2021 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</si>
  <si>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</si>
  <si>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</si>
  <si>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</si>
  <si>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</si>
  <si>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</si>
  <si>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Validez del certificado de compatibilidad por SOHISCERT hasta 31-12-2021</t>
  </si>
  <si>
    <t>1544-F-AGR</t>
  </si>
  <si>
    <t>Disper Cu Max</t>
  </si>
  <si>
    <t>AZUFRE (S) 29.3 %, Cobre complejado 14.0 %, Cobre (Cu) soluble en agua 14.0 %</t>
  </si>
  <si>
    <t xml:space="preserve">Validez del certificado de compatibilidad por SOHISCERT hasta 31-12-2021 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</si>
  <si>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</si>
  <si>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</si>
  <si>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</si>
  <si>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</si>
  <si>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</si>
  <si>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</si>
  <si>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</si>
  <si>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</si>
  <si>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</si>
  <si>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 xml:space="preserve">Validez del certificado de compatibilidad por BCS ÖKO GARANTIE hasta 30-06-2020 y por SOHISCERT hasta 31-12-2021 </t>
  </si>
  <si>
    <t>644-F-AGR</t>
  </si>
  <si>
    <t>Super Fifty</t>
  </si>
  <si>
    <t>AGROAMBIENTE CIA LTDA.</t>
  </si>
  <si>
    <t>Extracto de algas Ascophyllum nodosum 100 %</t>
  </si>
  <si>
    <t>Producto Afín-Enmendador de suelo</t>
  </si>
  <si>
    <t>OMRI</t>
  </si>
  <si>
    <t>5413437600 / info@omri.org</t>
  </si>
  <si>
    <t>Caducado</t>
  </si>
  <si>
    <t>Validez del certificado de compatibilidad por OMRI hasta 01-06-2020</t>
  </si>
  <si>
    <t>364-F-AGR-P</t>
  </si>
  <si>
    <t>Biofertil</t>
  </si>
  <si>
    <t>ECOALTERNATIVAS S.A.</t>
  </si>
  <si>
    <t>CALCIO (CaO) 2.28 %, Carbono orgánico 23 %, Fósforo P2O5 2.04 %, MANGANESO (Mn) 547 PPM, Materia Orgánica 45.3 %, NITRÓGENO (NT) 1.44 %, Potasio K2O 1.63 %, ZINC (Zn) 282 PPM</t>
  </si>
  <si>
    <t>Fertilizante orgánico</t>
  </si>
  <si>
    <t>+49 (0)40 / 30 39 49 - 60 / info@kiwa.de</t>
  </si>
  <si>
    <t>Validez del certificado de compatibilidad por BCS ÖKO GARANTIE hasta 31-01-2021</t>
  </si>
  <si>
    <t>1810-F-AGR</t>
  </si>
  <si>
    <t>BIOCAB SOLUCAB A60+TE</t>
  </si>
  <si>
    <t>ABREU&amp;ASOCIADOS</t>
  </si>
  <si>
    <t>Aminoácidos libres 60 %, HIERRO (Fe) 1 %, MAGNESIO (MgO) 2.5 %, MOLIBDENO (Mo) 0.30 %, Nitrógeno orgánico 10 %, Nitrógeno total 10 %</t>
  </si>
  <si>
    <t>Bioestimulante</t>
  </si>
  <si>
    <t xml:space="preserve">Validez del certificado de compatibilidad por SOHISCERT hasta 31-12-2020 </t>
  </si>
  <si>
    <t>1711-F-AGR</t>
  </si>
  <si>
    <t>BIOCAB SOLUCAB ALGAS 100</t>
  </si>
  <si>
    <t>Ácido Algínico 20 %, Manitol 6.5 %</t>
  </si>
  <si>
    <t>2490-F-AGR</t>
  </si>
  <si>
    <t>AZUFERTIL 2E</t>
  </si>
  <si>
    <t>FERTILIZANTES DEL PACIFICO FERPACIFIC S.A.</t>
  </si>
  <si>
    <t>AZUFRE (S) 15.33 %, AZUFRE (SO4) 46 %, CALCIO (CaO) 29 %</t>
  </si>
  <si>
    <t>BCS ÖKO GARANTIE</t>
  </si>
  <si>
    <t>Validez del certificado de compatibilidad por BCS ÖKO GARANTIE hasta 31-03-2021</t>
  </si>
  <si>
    <t>2499-F-AGR</t>
  </si>
  <si>
    <t>AZUFERTIL 5E</t>
  </si>
  <si>
    <t>AZUFRE (SO4) 24 %, BORO (B) 0.19 %, CALCIO (CaO) 22 %, MAGNESIO (MgO) 4 %, ZINC (Zn) 1.61 %</t>
  </si>
  <si>
    <t>Validez del certificado de compatibilidad por BCS ÖKO GARANTIE hasta 31-05-2021</t>
  </si>
  <si>
    <t>2500-F-AGR</t>
  </si>
  <si>
    <t>TIGSAMAG 4E</t>
  </si>
  <si>
    <t>BORO (B) 0.19 %, CALCIO (CaO) 23 %, MAGNESIO (MgO) 14 %, ZINC (Zn) 1.61 %</t>
  </si>
  <si>
    <t>1884-F-AGR</t>
  </si>
  <si>
    <t>BLACK BOOSTER</t>
  </si>
  <si>
    <t>ARDICOR CIA. LTDA.</t>
  </si>
  <si>
    <t>Acido fúlvico total 2 %, Acido húmico total 56 %, CALCIO (CaO) 1 %, FOSFORO (P2O5) 7 %, MAGNESIO (MgO) 2 %, Materia Orgánica 73 %, NITRÓGENO (N) 3 %, POTASIO (K2O) 4 %</t>
  </si>
  <si>
    <t>QCS QUALITY CERTIFICATION SERVICES</t>
  </si>
  <si>
    <t>+593 +2 453 4343/453 4344 / info@qcsecuador.com</t>
  </si>
  <si>
    <t>Validez del certificado de compatibilidad por QCS hasta 29-01-2021</t>
  </si>
  <si>
    <t>0174-F-AGR-G</t>
  </si>
  <si>
    <t>Foliquel Calcio</t>
  </si>
  <si>
    <t>QUIMISER S.A.</t>
  </si>
  <si>
    <t>CALCIO (CaO) 12.20 %</t>
  </si>
  <si>
    <t>Validez del certificado de compatibilidad por BCS ÖKO GARANTIE hasta 28-02-2021</t>
  </si>
  <si>
    <t>0173-F-AGR-G</t>
  </si>
  <si>
    <t>Foliquel Magnesio</t>
  </si>
  <si>
    <t>MAGNESIO (MgO) 7.76 %</t>
  </si>
  <si>
    <t>0231-F-AGR-G</t>
  </si>
  <si>
    <t>Foliquel Hierro</t>
  </si>
  <si>
    <t>HIERRO (Fe) 6.05 %</t>
  </si>
  <si>
    <t>0233-F-AGR-G</t>
  </si>
  <si>
    <t>Foliquel Manganeso</t>
  </si>
  <si>
    <t>MANGANESO (Mn) 10.36 %</t>
  </si>
  <si>
    <t>Fertilizante</t>
  </si>
  <si>
    <t>415-F-AGR</t>
  </si>
  <si>
    <t>Labicuper</t>
  </si>
  <si>
    <t>AGROSAD CÍA. LTDA.</t>
  </si>
  <si>
    <t>COBRE (8 %)</t>
  </si>
  <si>
    <t>ECOCERT</t>
  </si>
  <si>
    <t>+33 (0)5 62 07 34 24 / www.ecocert.com</t>
  </si>
  <si>
    <t>Validez del certificado de compatibilidad de ECOCERT hasta 31-12-2020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</si>
  <si>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</si>
  <si>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</si>
  <si>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</si>
  <si>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</si>
  <si>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</si>
  <si>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</si>
  <si>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Validez del certificado de compatibilidad de ECOCERT hasta 31-12-2020, se incluye la norma JAS en este certificado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</si>
  <si>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</si>
  <si>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</si>
  <si>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</si>
  <si>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</si>
  <si>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</si>
  <si>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</si>
  <si>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0091-F-AGR-G</t>
  </si>
  <si>
    <t>Foliquel Algas</t>
  </si>
  <si>
    <t>Algas marinas 12.6 %</t>
  </si>
  <si>
    <t>Producto afín</t>
  </si>
  <si>
    <t>191-F-AGR-G</t>
  </si>
  <si>
    <t>Foliquel Amino</t>
  </si>
  <si>
    <t>ácido aspártico 2.27 %, ácido glutámico 5.29 %, Alanine 1.96 %, Arginina 2.27 %, Fenilalanina 0.81 %, Glicina 2.99 %, Histidina 2.54 %, Isoleucina 0.13 %, Leucina 1.93 %, Lisina 0.96 %, Metionina 0.22 %, Serina 0.15 %, Tirosina 0.51 %, Treonina 0.28 %, Valina 2.23 %</t>
  </si>
  <si>
    <t>Validez del certificado de compatibilidad por BCS ÖKO GARANTIE hasta 28-02-2021. Se incluye la norma JAS en este certificado.</t>
  </si>
  <si>
    <t>0337-F-AGR-G</t>
  </si>
  <si>
    <t>Foliquel Azufre Multi</t>
  </si>
  <si>
    <t>AZUFRE (S) 8.59 %, BORO (B) 0.05 %, COBRE (Cu) 0.08 %, HIERRO (Fe) 4 %, MAGNESIO (Mg) 2.20 %, MANGANESO (Mn) 0.41 %, ZINC (Zn) 5.30 %</t>
  </si>
  <si>
    <t>0087-F-AGR-G</t>
  </si>
  <si>
    <t>Foliquel Boro</t>
  </si>
  <si>
    <t>BORO (B) 6.03 %</t>
  </si>
  <si>
    <t>190-F-AGR-G</t>
  </si>
  <si>
    <t>Foliquel Potasio</t>
  </si>
  <si>
    <t>Potasio 5.17 %</t>
  </si>
  <si>
    <t>0260-F-AGR-G</t>
  </si>
  <si>
    <t>Foliquel Zinc</t>
  </si>
  <si>
    <t>ZINC (Zn) 10.72 %</t>
  </si>
  <si>
    <t>383-F-AGR-P</t>
  </si>
  <si>
    <t>FERTIPLUS 4-3-3</t>
  </si>
  <si>
    <t>AGRINOVA SCIENCE ECUADOR S.A.</t>
  </si>
  <si>
    <t>CALCIO (CaO) 13 %, Carbono orgánico 33 %, FOSFORO (P2O5) 3 %, HIERRO (Fe) 0.057 %, MAGNESIO (MgO) 1 %, MANGANESO (Mn) 0.047 %, Materia Orgánica 65 %, Nitrógeno amoniacal 0.70 %, Nitrógeno orgánico 3.3 %, NITRÓGENO TOTAL (N) 4 %, ZINC (Zn) 0.043 %</t>
  </si>
  <si>
    <t>CONTROL UNION</t>
  </si>
  <si>
    <t>+31(0)38-4260100/www.controlunion.com</t>
  </si>
  <si>
    <t>Validez del certificado de compatibilidad por CONTROL UNION hasta 21-03-2021</t>
  </si>
  <si>
    <t>931-F-AGR</t>
  </si>
  <si>
    <t>FERTIPLUS 4-2-10</t>
  </si>
  <si>
    <t>CALCIO (CaO) 6.6 %, Fósforo P2O5 2.4 %, HIERRO (Fe) 0.059 %, MAGNESIO (MgO) 1.2 %, MANGANESO (Mn) 0.03 %, Materia Orgánica 55 %, Nitrógeno amoniacal 0.5 %, Nitrógeno orgánico 3.5 %, NITRÓGENO TOTAL (N) 4 %, POTASIO (K2O) 10 %, Zinc 0.02 %</t>
  </si>
  <si>
    <t>930-F-AGR-CL-001</t>
  </si>
  <si>
    <t>FERTIPLUS 4-10-2</t>
  </si>
  <si>
    <t>CALCIO (CaO) 12.2 %, Fósforo P2O5 10.2 %, HIERRO (Fe) 0.09 %, MAGNESIO (MgO) 0.9 %, MANGANESO (Mn) 0.033 %, Materia Orgánica 55 %, Nitrógeno amoniacal 0.5 %, Nitrógeno orgánico 3.5 %, NITRÓGENO TOTAL (N) 4 %, POTASIO (K2O) 2.2 %, Zinc 0.0384 %</t>
  </si>
  <si>
    <t>037-F-AGR-P</t>
  </si>
  <si>
    <t>BEST GROW</t>
  </si>
  <si>
    <t>COBRE (Cu) 0.34 %, NITRÓGENO TOTAL (N) 3.45 %</t>
  </si>
  <si>
    <t>IBD CERTIFICAOES</t>
  </si>
  <si>
    <t>+55 14 3811 9800/ibd@ibd.com.br</t>
  </si>
  <si>
    <t>Validez del certificado de compatibilidad por IBD CERTIFICACOES hasta 17-06-2021</t>
  </si>
  <si>
    <t>1047-F-AGR</t>
  </si>
  <si>
    <t>Guanno</t>
  </si>
  <si>
    <t>BIOALIMENTAR CIA. LTDA.</t>
  </si>
  <si>
    <t>CALCIO (CaO) 7.29 %, COBRE (Cu) 0.0031 %, Fósforo P2O5 3.34 %, HIERRO (Fe) 0.26 %, MANGANESO (Mn) 0.0315 %, Materia Orgánica 28.02 %, ZINC (Zn) 0.031 %</t>
  </si>
  <si>
    <t>Enmendador de suelo</t>
  </si>
  <si>
    <t>+593 2 4534344/info@qcsecuador.com</t>
  </si>
  <si>
    <t>Validez del certificado de compatibilidad por QCS hasta 31-12-2020</t>
  </si>
  <si>
    <t>AGROSAD PRODUCTOS AGROPECUARIOS C LTDA</t>
  </si>
  <si>
    <t>COBRE (Cu) 8.0 %</t>
  </si>
  <si>
    <t>Validez del certificado de compatibilidad de ECOCERT hasta 31-12-2021</t>
  </si>
  <si>
    <t>2031-F-AGR-A</t>
  </si>
  <si>
    <t>Labinor N10</t>
  </si>
  <si>
    <t>Labinor K30</t>
  </si>
  <si>
    <t>0686-F-AGR-G</t>
  </si>
  <si>
    <t>BIOKEL HIERRO</t>
  </si>
  <si>
    <t>HIERRO (Fe) 6 %</t>
  </si>
  <si>
    <t>Validez del certificado de compatibilidad por BCS ÖKO GARANTIE hasta 28-02-2022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</si>
  <si>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</si>
  <si>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</si>
  <si>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</si>
  <si>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</si>
  <si>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</si>
  <si>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</si>
  <si>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</si>
  <si>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</si>
  <si>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</si>
  <si>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</si>
  <si>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</si>
  <si>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</si>
  <si>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</si>
  <si>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</si>
  <si>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</si>
  <si>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</si>
  <si>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</si>
  <si>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</si>
  <si>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</si>
  <si>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</si>
  <si>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</si>
  <si>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</si>
  <si>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</si>
  <si>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</si>
  <si>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</si>
  <si>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</si>
  <si>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69-F11/NA</t>
  </si>
  <si>
    <t>CELANGULIN</t>
  </si>
  <si>
    <t>MARKETING ARM DEL ECUADOR S.A.</t>
  </si>
  <si>
    <t>Copper sulphate pentahydrate 240 G/L</t>
  </si>
  <si>
    <t>Fungicida-Bactericida</t>
  </si>
  <si>
    <t>Certificado de compatibilidad con BCS ÖKO GARANTIE bajo normativas USDA-NOP y JAS. Validez de certificación hasta 30-04-2020</t>
  </si>
  <si>
    <t>049-V1-SESA-U</t>
  </si>
  <si>
    <t>BIOTAC</t>
  </si>
  <si>
    <t>Polibuteno 100 %</t>
  </si>
  <si>
    <t>Coadyuvante</t>
  </si>
  <si>
    <t>Validez de certificado de compatibilidad con BCS ÖKO GARANTIE hasta 30-04-2020</t>
  </si>
  <si>
    <t>69-BF1/NA</t>
  </si>
  <si>
    <t>PHYTON</t>
  </si>
  <si>
    <t>Certificado de compatibilidad con BCS ÖKO GARANTIE bajo normativas USDA-NOP y JAS. Validez de certificación hasta 30-09-2020</t>
  </si>
  <si>
    <t>28-COAD</t>
  </si>
  <si>
    <t>INDICATE-5</t>
  </si>
  <si>
    <t>Ortho phosphoric acid 250 G/KG</t>
  </si>
  <si>
    <t>Certificado de compatibilidad con BCS ÖKO GARANTIE bajo normativas USDA-NOP, UE N° 889/2008 y JAS. Validez de certificación hasta 30-11-2020</t>
  </si>
  <si>
    <t>73-I2</t>
  </si>
  <si>
    <t>NEEM X-0.4 EC</t>
  </si>
  <si>
    <t>Azadirachtin 4 G/L</t>
  </si>
  <si>
    <t>Insecticida</t>
  </si>
  <si>
    <t>036-COAD 2/U</t>
  </si>
  <si>
    <t>ARPON</t>
  </si>
  <si>
    <t>INTEROC S.A.</t>
  </si>
  <si>
    <t>Polyether polymethyl siloxano copolymer 992 G/L</t>
  </si>
  <si>
    <t>Certificado de compatibilidad con BCS ÖKO GARANTIE bajo normativas USDA-NOP, UE N° 889/2008 y JAS. Validez de certificación hasta 31-12-2020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</si>
  <si>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</si>
  <si>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</si>
  <si>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</si>
  <si>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</si>
  <si>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</si>
  <si>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</si>
  <si>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</si>
  <si>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Certificado de compatibilidad con OMRI bajo normativa USDA-NOP. Validez de certificación hasta 01-03-2021</t>
  </si>
  <si>
    <t>30-I23-SESAU</t>
  </si>
  <si>
    <t>XENTARY WDG</t>
  </si>
  <si>
    <t>Bacillus thuringiensis 30 G/KG</t>
  </si>
  <si>
    <t>007-001/EV</t>
  </si>
  <si>
    <t>CARI GOLD 22.3</t>
  </si>
  <si>
    <t>DUAJA DEL ECUADOR S.A.</t>
  </si>
  <si>
    <t>Aceite de hoja de árbol de Té (Melaleuca alternifolia) 223 G/L</t>
  </si>
  <si>
    <t>Fungicida</t>
  </si>
  <si>
    <t>CAAE</t>
  </si>
  <si>
    <t>+34 955 018 968/caae@caae.es</t>
  </si>
  <si>
    <t>Certificado de compatibilidad con CAAE bajo normativas USDA-NOP y UE. Validez de certificación hasta 31-12-2020</t>
  </si>
  <si>
    <t>255-FORG1-U</t>
  </si>
  <si>
    <t>BIO-TTOL</t>
  </si>
  <si>
    <t>AGROINDUSTRIA Y REPRESENTACIONES AGROREPRAIN S.A.</t>
  </si>
  <si>
    <t>Aceite de clavo (Syzygium aromaticum oil) 4 G/KG + Aceite del árbol de té (melaleuca alternifolia) 108 G/KG</t>
  </si>
  <si>
    <t>Certificado de compatibilidad con BCS ÖKO GARANTIE bajo normativas USDA-NOP, UE N° 889/2008 y JAS. Validez de certificación hasta 28-02-2021</t>
  </si>
  <si>
    <t xml:space="preserve">Lista informativa nacional de insumos fertilizantes, enmiendas de suelo, y productos afines permitidos para la producción orgánica </t>
  </si>
  <si>
    <t xml:space="preserve">UE - CE N° 889/2008 o UE - CE N° 834/2007 </t>
  </si>
  <si>
    <t xml:space="preserve">Lista informativa nacional de insumos fitosanitarios permitidos para la producción orgánica </t>
  </si>
  <si>
    <t xml:space="preserve">Ingrediente Activo/composición del producto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</si>
</sst>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26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0"/>
      <color rgb="FFFFFFFF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9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0" xfId="0" applyNumberFormat="1" applyFill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133350</xdr:rowOff>
    </xdr:from>
    <xdr:to>
      <xdr:col>17</xdr:col>
      <xdr:colOff>2590800</xdr:colOff>
      <xdr:row>9</xdr:row>
      <xdr:rowOff>38100</xdr:rowOff>
    </xdr:to>
    <xdr:sp macro="" textlink="">
      <xdr:nvSpPr>
        <xdr:cNvPr id="4097" name="Object 1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ADF53887-131D-463D-98BE-4DEC35780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3</xdr:row>
      <xdr:rowOff>9525</xdr:rowOff>
    </xdr:from>
    <xdr:to>
      <xdr:col>11</xdr:col>
      <xdr:colOff>428625</xdr:colOff>
      <xdr:row>8</xdr:row>
      <xdr:rowOff>180975</xdr:rowOff>
    </xdr:to>
    <xdr:pic>
      <xdr:nvPicPr>
        <xdr:cNvPr id="4260" name="Picture 3">
          <a:extLst>
            <a:ext uri="{FF2B5EF4-FFF2-40B4-BE49-F238E27FC236}">
              <a16:creationId xmlns:a16="http://schemas.microsoft.com/office/drawing/2014/main" id="{8064A433-BE41-41F8-B4B3-E784412D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581025"/>
          <a:ext cx="15906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3</xdr:row>
      <xdr:rowOff>180975</xdr:rowOff>
    </xdr:from>
    <xdr:to>
      <xdr:col>6</xdr:col>
      <xdr:colOff>723900</xdr:colOff>
      <xdr:row>8</xdr:row>
      <xdr:rowOff>85725</xdr:rowOff>
    </xdr:to>
    <xdr:pic>
      <xdr:nvPicPr>
        <xdr:cNvPr id="4261" name="6 Imagen">
          <a:extLst>
            <a:ext uri="{FF2B5EF4-FFF2-40B4-BE49-F238E27FC236}">
              <a16:creationId xmlns:a16="http://schemas.microsoft.com/office/drawing/2014/main" id="{88893902-4A19-4CD2-A305-F3B98233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52475"/>
          <a:ext cx="2314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8CB861DA-808E-4AA1-8F84-A96A462DD9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2212" name="Picture 3">
          <a:extLst>
            <a:ext uri="{FF2B5EF4-FFF2-40B4-BE49-F238E27FC236}">
              <a16:creationId xmlns:a16="http://schemas.microsoft.com/office/drawing/2014/main" id="{724ADF50-8DBC-48AF-A0DB-FC0518BE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2213" name="6 Imagen">
          <a:extLst>
            <a:ext uri="{FF2B5EF4-FFF2-40B4-BE49-F238E27FC236}">
              <a16:creationId xmlns:a16="http://schemas.microsoft.com/office/drawing/2014/main" id="{999221E9-1FA2-4CC2-B86A-CB21686C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133350</xdr:rowOff>
    </xdr:from>
    <xdr:to>
      <xdr:col>17</xdr:col>
      <xdr:colOff>2590800</xdr:colOff>
      <xdr:row>8</xdr:row>
      <xdr:rowOff>38100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CE3357AA-FD3E-4776-A2D2-D7DB7E534A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514350</xdr:colOff>
      <xdr:row>2</xdr:row>
      <xdr:rowOff>9525</xdr:rowOff>
    </xdr:from>
    <xdr:to>
      <xdr:col>11</xdr:col>
      <xdr:colOff>438150</xdr:colOff>
      <xdr:row>7</xdr:row>
      <xdr:rowOff>180975</xdr:rowOff>
    </xdr:to>
    <xdr:pic>
      <xdr:nvPicPr>
        <xdr:cNvPr id="1188" name="Picture 3">
          <a:extLst>
            <a:ext uri="{FF2B5EF4-FFF2-40B4-BE49-F238E27FC236}">
              <a16:creationId xmlns:a16="http://schemas.microsoft.com/office/drawing/2014/main" id="{16D54E30-D062-4FDC-912B-7F131239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0850" y="390525"/>
          <a:ext cx="16002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7E6E6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</xdr:colOff>
      <xdr:row>2</xdr:row>
      <xdr:rowOff>180975</xdr:rowOff>
    </xdr:from>
    <xdr:to>
      <xdr:col>6</xdr:col>
      <xdr:colOff>742950</xdr:colOff>
      <xdr:row>7</xdr:row>
      <xdr:rowOff>85725</xdr:rowOff>
    </xdr:to>
    <xdr:pic>
      <xdr:nvPicPr>
        <xdr:cNvPr id="1189" name="6 Imagen">
          <a:extLst>
            <a:ext uri="{FF2B5EF4-FFF2-40B4-BE49-F238E27FC236}">
              <a16:creationId xmlns:a16="http://schemas.microsoft.com/office/drawing/2014/main" id="{0CA8C49F-AB41-449D-8F5B-A51CCFD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61975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0"/>
  <sheetViews>
    <sheetView showGridLines="0" topLeftCell="A4" zoomScale="62" zoomScaleNormal="62" workbookViewId="0">
      <pane ySplit="13" topLeftCell="A17" activePane="bottomLeft" state="frozen"/>
      <selection pane="bottomLeft" activeCell="F18" sqref="F18"/>
      <selection activeCell="A4" sqref="A4"/>
    </sheetView>
  </sheetViews>
  <sheetFormatPr defaultRowHeight="1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56" width="11.42578125" customWidth="1"/>
  </cols>
  <sheetData>
    <row r="2" spans="2:2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>
      <c r="B13" s="1"/>
      <c r="C13" s="1"/>
      <c r="D13" s="1"/>
      <c r="E13" s="15" t="s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"/>
    </row>
    <row r="14" spans="2:20" ht="50.1" customHeight="1">
      <c r="B14" s="1"/>
      <c r="C14" s="1"/>
      <c r="D14" s="1"/>
      <c r="E14" s="18" t="s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1"/>
    </row>
    <row r="15" spans="2:20" ht="50.1" customHeight="1">
      <c r="B15" s="1"/>
      <c r="C15" s="1"/>
      <c r="D15" s="1"/>
      <c r="E15" s="21" t="s">
        <v>2</v>
      </c>
      <c r="F15" s="21" t="s">
        <v>3</v>
      </c>
      <c r="G15" s="21" t="s">
        <v>4</v>
      </c>
      <c r="H15" s="21" t="s">
        <v>5</v>
      </c>
      <c r="I15" s="21" t="s">
        <v>6</v>
      </c>
      <c r="J15" s="21" t="s">
        <v>7</v>
      </c>
      <c r="K15" s="21" t="s">
        <v>8</v>
      </c>
      <c r="L15" s="21" t="s">
        <v>9</v>
      </c>
      <c r="M15" s="21" t="s">
        <v>10</v>
      </c>
      <c r="N15" s="21" t="s">
        <v>11</v>
      </c>
      <c r="O15" s="21" t="s">
        <v>12</v>
      </c>
      <c r="P15" s="21" t="s">
        <v>13</v>
      </c>
      <c r="Q15" s="21" t="s">
        <v>14</v>
      </c>
      <c r="R15" s="21" t="s">
        <v>15</v>
      </c>
      <c r="S15" s="1" t="s">
        <v>16</v>
      </c>
      <c r="T15" s="8">
        <f ca="1">TODAY()</f>
        <v>44258</v>
      </c>
    </row>
    <row r="16" spans="2:20" ht="15" customHeight="1">
      <c r="B16" s="1"/>
      <c r="C16" s="1"/>
      <c r="D16" s="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"/>
    </row>
    <row r="17" spans="2:19" ht="105">
      <c r="B17" s="1"/>
      <c r="C17" s="1"/>
      <c r="D17" s="1"/>
      <c r="E17" s="2">
        <v>1</v>
      </c>
      <c r="F17" s="2" t="s">
        <v>17</v>
      </c>
      <c r="G17" s="2" t="s">
        <v>18</v>
      </c>
      <c r="H17" s="3" t="s">
        <v>19</v>
      </c>
      <c r="I17" s="3" t="s">
        <v>20</v>
      </c>
      <c r="J17" s="3" t="s">
        <v>21</v>
      </c>
      <c r="K17" s="3" t="s">
        <v>22</v>
      </c>
      <c r="L17" s="2" t="s">
        <v>23</v>
      </c>
      <c r="M17" s="2" t="s">
        <v>24</v>
      </c>
      <c r="N17" s="2"/>
      <c r="O17" s="2"/>
      <c r="P17" s="2" t="s">
        <v>25</v>
      </c>
      <c r="Q17" s="5">
        <v>44616</v>
      </c>
      <c r="R17" s="2" t="s">
        <v>26</v>
      </c>
      <c r="S17" s="1"/>
    </row>
    <row r="18" spans="2:19" ht="75">
      <c r="E18" s="2">
        <v>2</v>
      </c>
      <c r="F18" s="2" t="s">
        <v>27</v>
      </c>
      <c r="G18" s="2" t="s">
        <v>28</v>
      </c>
      <c r="H18" s="3" t="s">
        <v>29</v>
      </c>
      <c r="I18" s="3" t="s">
        <v>30</v>
      </c>
      <c r="J18" s="3" t="s">
        <v>31</v>
      </c>
      <c r="K18" s="3" t="s">
        <v>32</v>
      </c>
      <c r="L18" s="3" t="s">
        <v>33</v>
      </c>
      <c r="M18" s="2" t="s">
        <v>24</v>
      </c>
      <c r="N18" s="2" t="s">
        <v>24</v>
      </c>
      <c r="O18" s="2" t="s">
        <v>24</v>
      </c>
      <c r="P18" s="2" t="s">
        <v>25</v>
      </c>
      <c r="Q18" s="5">
        <v>44316</v>
      </c>
      <c r="R18" s="2" t="s">
        <v>34</v>
      </c>
    </row>
    <row r="19" spans="2:19" ht="90">
      <c r="E19" s="2">
        <v>3</v>
      </c>
      <c r="F19" s="2" t="s">
        <v>35</v>
      </c>
      <c r="G19" s="2" t="s">
        <v>36</v>
      </c>
      <c r="H19" s="3" t="s">
        <v>29</v>
      </c>
      <c r="I19" s="3" t="s">
        <v>37</v>
      </c>
      <c r="J19" s="3" t="s">
        <v>38</v>
      </c>
      <c r="K19" s="3" t="s">
        <v>39</v>
      </c>
      <c r="L19" s="4" t="s">
        <v>33</v>
      </c>
      <c r="M19" s="2" t="s">
        <v>24</v>
      </c>
      <c r="N19" s="2"/>
      <c r="O19" s="2" t="s">
        <v>24</v>
      </c>
      <c r="P19" s="2" t="s">
        <v>25</v>
      </c>
      <c r="Q19" s="5">
        <v>44561</v>
      </c>
      <c r="R19" s="3" t="s">
        <v>40</v>
      </c>
    </row>
    <row r="20" spans="2:19" ht="75">
      <c r="E20" s="2">
        <v>4</v>
      </c>
      <c r="F20" s="2" t="s">
        <v>41</v>
      </c>
      <c r="G20" s="2" t="s">
        <v>42</v>
      </c>
      <c r="H20" s="3" t="s">
        <v>29</v>
      </c>
      <c r="I20" s="3" t="s">
        <v>43</v>
      </c>
      <c r="J20" s="3" t="s">
        <v>38</v>
      </c>
      <c r="K20" s="3" t="s">
        <v>44</v>
      </c>
      <c r="L20" s="2" t="s">
        <v>45</v>
      </c>
      <c r="M20" s="2" t="s">
        <v>24</v>
      </c>
      <c r="N20" s="2"/>
      <c r="O20" s="2" t="s">
        <v>24</v>
      </c>
      <c r="P20" s="2" t="s">
        <v>25</v>
      </c>
      <c r="Q20" s="5">
        <v>44561</v>
      </c>
      <c r="R20" s="2" t="s">
        <v>46</v>
      </c>
    </row>
    <row r="21" spans="2:19" ht="45">
      <c r="E21" s="2">
        <v>5</v>
      </c>
      <c r="F21" s="2" t="s">
        <v>47</v>
      </c>
      <c r="G21" s="2" t="s">
        <v>48</v>
      </c>
      <c r="H21" s="3" t="s">
        <v>29</v>
      </c>
      <c r="I21" s="3" t="s">
        <v>49</v>
      </c>
      <c r="J21" s="3" t="s">
        <v>38</v>
      </c>
      <c r="K21" s="3" t="s">
        <v>44</v>
      </c>
      <c r="L21" s="2" t="s">
        <v>45</v>
      </c>
      <c r="M21" s="2" t="s">
        <v>24</v>
      </c>
      <c r="N21" s="2"/>
      <c r="O21" s="2" t="s">
        <v>24</v>
      </c>
      <c r="P21" s="2" t="s">
        <v>25</v>
      </c>
      <c r="Q21" s="5">
        <v>44561</v>
      </c>
      <c r="R21" s="2" t="s">
        <v>50</v>
      </c>
    </row>
    <row r="22" spans="2:19" ht="45">
      <c r="E22" s="2">
        <v>6</v>
      </c>
      <c r="F22" s="2" t="s">
        <v>51</v>
      </c>
      <c r="G22" s="2" t="s">
        <v>52</v>
      </c>
      <c r="H22" s="3" t="s">
        <v>29</v>
      </c>
      <c r="I22" s="3" t="s">
        <v>53</v>
      </c>
      <c r="J22" s="3" t="s">
        <v>38</v>
      </c>
      <c r="K22" s="3" t="s">
        <v>44</v>
      </c>
      <c r="L22" s="2" t="s">
        <v>45</v>
      </c>
      <c r="M22" s="2" t="s">
        <v>24</v>
      </c>
      <c r="N22" s="2"/>
      <c r="O22" s="2" t="s">
        <v>24</v>
      </c>
      <c r="P22" s="2" t="s">
        <v>25</v>
      </c>
      <c r="Q22" s="5">
        <v>44561</v>
      </c>
      <c r="R22" s="2" t="s">
        <v>46</v>
      </c>
    </row>
    <row r="23" spans="2:19" ht="75">
      <c r="E23" s="2">
        <v>7</v>
      </c>
      <c r="F23" s="2" t="s">
        <v>54</v>
      </c>
      <c r="G23" s="2" t="s">
        <v>55</v>
      </c>
      <c r="H23" s="3" t="s">
        <v>29</v>
      </c>
      <c r="I23" s="3" t="s">
        <v>56</v>
      </c>
      <c r="J23" s="3" t="s">
        <v>38</v>
      </c>
      <c r="K23" s="3" t="s">
        <v>44</v>
      </c>
      <c r="L23" s="2" t="s">
        <v>45</v>
      </c>
      <c r="M23" s="2" t="s">
        <v>24</v>
      </c>
      <c r="N23" s="2"/>
      <c r="O23" s="2" t="s">
        <v>24</v>
      </c>
      <c r="P23" s="2" t="s">
        <v>25</v>
      </c>
      <c r="Q23" s="5">
        <v>44561</v>
      </c>
      <c r="R23" s="2" t="s">
        <v>50</v>
      </c>
    </row>
    <row r="24" spans="2:19" ht="45">
      <c r="E24" s="2">
        <v>8</v>
      </c>
      <c r="F24" s="2" t="s">
        <v>57</v>
      </c>
      <c r="G24" s="2" t="s">
        <v>58</v>
      </c>
      <c r="H24" s="3" t="s">
        <v>29</v>
      </c>
      <c r="I24" s="3" t="s">
        <v>59</v>
      </c>
      <c r="J24" s="3" t="s">
        <v>38</v>
      </c>
      <c r="K24" s="3" t="s">
        <v>44</v>
      </c>
      <c r="L24" s="2" t="s">
        <v>45</v>
      </c>
      <c r="M24" s="2" t="s">
        <v>24</v>
      </c>
      <c r="N24" s="2"/>
      <c r="O24" s="2" t="s">
        <v>24</v>
      </c>
      <c r="P24" s="2" t="s">
        <v>25</v>
      </c>
      <c r="Q24" s="5">
        <v>44561</v>
      </c>
      <c r="R24" s="2" t="s">
        <v>60</v>
      </c>
    </row>
    <row r="25" spans="2:19" ht="45">
      <c r="E25" s="2">
        <v>9</v>
      </c>
      <c r="F25" s="2" t="s">
        <v>61</v>
      </c>
      <c r="G25" s="2" t="s">
        <v>62</v>
      </c>
      <c r="H25" s="3" t="s">
        <v>63</v>
      </c>
      <c r="I25" s="3" t="s">
        <v>64</v>
      </c>
      <c r="J25" s="3" t="s">
        <v>65</v>
      </c>
      <c r="K25" s="3" t="s">
        <v>66</v>
      </c>
      <c r="L25" s="2" t="s">
        <v>67</v>
      </c>
      <c r="M25" s="2" t="s">
        <v>24</v>
      </c>
      <c r="N25" s="2" t="s">
        <v>24</v>
      </c>
      <c r="O25" s="2"/>
      <c r="P25" s="2" t="s">
        <v>68</v>
      </c>
      <c r="Q25" s="5">
        <v>43983</v>
      </c>
      <c r="R25" s="2" t="s">
        <v>69</v>
      </c>
    </row>
    <row r="26" spans="2:19" ht="90">
      <c r="E26" s="2">
        <v>10</v>
      </c>
      <c r="F26" s="2" t="s">
        <v>70</v>
      </c>
      <c r="G26" s="2" t="s">
        <v>71</v>
      </c>
      <c r="H26" s="3" t="s">
        <v>72</v>
      </c>
      <c r="I26" s="3" t="s">
        <v>73</v>
      </c>
      <c r="J26" s="3" t="s">
        <v>74</v>
      </c>
      <c r="K26" s="3" t="s">
        <v>32</v>
      </c>
      <c r="L26" s="2" t="s">
        <v>75</v>
      </c>
      <c r="M26" s="2" t="s">
        <v>24</v>
      </c>
      <c r="N26" s="2" t="s">
        <v>24</v>
      </c>
      <c r="O26" s="2" t="s">
        <v>24</v>
      </c>
      <c r="P26" s="2" t="s">
        <v>68</v>
      </c>
      <c r="Q26" s="5">
        <v>44227</v>
      </c>
      <c r="R26" s="2" t="s">
        <v>76</v>
      </c>
    </row>
    <row r="27" spans="2:19" ht="60">
      <c r="E27" s="2">
        <v>11</v>
      </c>
      <c r="F27" s="2" t="s">
        <v>77</v>
      </c>
      <c r="G27" s="2" t="s">
        <v>78</v>
      </c>
      <c r="H27" s="3" t="s">
        <v>79</v>
      </c>
      <c r="I27" s="3" t="s">
        <v>80</v>
      </c>
      <c r="J27" s="3" t="s">
        <v>81</v>
      </c>
      <c r="K27" s="3" t="s">
        <v>44</v>
      </c>
      <c r="L27" s="2" t="s">
        <v>45</v>
      </c>
      <c r="M27" s="2" t="s">
        <v>24</v>
      </c>
      <c r="N27" s="2"/>
      <c r="O27" s="2" t="s">
        <v>24</v>
      </c>
      <c r="P27" s="2" t="s">
        <v>68</v>
      </c>
      <c r="Q27" s="5">
        <v>44196</v>
      </c>
      <c r="R27" s="2" t="s">
        <v>82</v>
      </c>
    </row>
    <row r="28" spans="2:19">
      <c r="E28" s="2">
        <v>12</v>
      </c>
      <c r="F28" s="2" t="s">
        <v>83</v>
      </c>
      <c r="G28" s="2" t="s">
        <v>84</v>
      </c>
      <c r="H28" s="3" t="s">
        <v>79</v>
      </c>
      <c r="I28" s="3" t="s">
        <v>85</v>
      </c>
      <c r="J28" s="3" t="s">
        <v>81</v>
      </c>
      <c r="K28" s="3" t="s">
        <v>44</v>
      </c>
      <c r="L28" s="2" t="s">
        <v>45</v>
      </c>
      <c r="M28" s="2" t="s">
        <v>24</v>
      </c>
      <c r="N28" s="2"/>
      <c r="O28" s="2" t="s">
        <v>24</v>
      </c>
      <c r="P28" s="2" t="s">
        <v>68</v>
      </c>
      <c r="Q28" s="5">
        <v>44196</v>
      </c>
      <c r="R28" s="2" t="s">
        <v>82</v>
      </c>
    </row>
    <row r="29" spans="2:19" ht="30">
      <c r="E29" s="2">
        <v>13</v>
      </c>
      <c r="F29" s="2" t="s">
        <v>86</v>
      </c>
      <c r="G29" s="3" t="s">
        <v>87</v>
      </c>
      <c r="H29" s="3" t="s">
        <v>88</v>
      </c>
      <c r="I29" s="3" t="s">
        <v>89</v>
      </c>
      <c r="J29" s="3" t="s">
        <v>38</v>
      </c>
      <c r="K29" s="3" t="s">
        <v>90</v>
      </c>
      <c r="L29" s="2" t="s">
        <v>75</v>
      </c>
      <c r="M29" s="2" t="s">
        <v>24</v>
      </c>
      <c r="N29" s="2" t="s">
        <v>24</v>
      </c>
      <c r="O29" s="2" t="s">
        <v>24</v>
      </c>
      <c r="P29" s="2" t="s">
        <v>25</v>
      </c>
      <c r="Q29" s="5">
        <v>44286</v>
      </c>
      <c r="R29" s="2" t="s">
        <v>91</v>
      </c>
    </row>
    <row r="30" spans="2:19" ht="45">
      <c r="E30" s="2">
        <v>14</v>
      </c>
      <c r="F30" s="2" t="s">
        <v>92</v>
      </c>
      <c r="G30" s="2" t="s">
        <v>93</v>
      </c>
      <c r="H30" s="3" t="s">
        <v>88</v>
      </c>
      <c r="I30" s="3" t="s">
        <v>94</v>
      </c>
      <c r="J30" s="3" t="s">
        <v>38</v>
      </c>
      <c r="K30" s="2" t="s">
        <v>90</v>
      </c>
      <c r="L30" s="2" t="s">
        <v>75</v>
      </c>
      <c r="M30" s="2" t="s">
        <v>24</v>
      </c>
      <c r="N30" s="2" t="s">
        <v>24</v>
      </c>
      <c r="O30" s="2" t="s">
        <v>24</v>
      </c>
      <c r="P30" s="2" t="s">
        <v>25</v>
      </c>
      <c r="Q30" s="5">
        <v>44347</v>
      </c>
      <c r="R30" s="3" t="s">
        <v>95</v>
      </c>
    </row>
    <row r="31" spans="2:19" ht="45">
      <c r="E31" s="2">
        <v>15</v>
      </c>
      <c r="F31" s="2" t="s">
        <v>96</v>
      </c>
      <c r="G31" s="2" t="s">
        <v>97</v>
      </c>
      <c r="H31" s="3" t="s">
        <v>88</v>
      </c>
      <c r="I31" s="3" t="s">
        <v>98</v>
      </c>
      <c r="J31" s="3" t="s">
        <v>38</v>
      </c>
      <c r="K31" s="2" t="s">
        <v>90</v>
      </c>
      <c r="L31" s="2" t="s">
        <v>75</v>
      </c>
      <c r="M31" s="2" t="s">
        <v>24</v>
      </c>
      <c r="N31" s="2" t="s">
        <v>24</v>
      </c>
      <c r="O31" s="2" t="s">
        <v>24</v>
      </c>
      <c r="P31" s="2" t="s">
        <v>25</v>
      </c>
      <c r="Q31" s="5">
        <v>44347</v>
      </c>
      <c r="R31" s="3" t="s">
        <v>95</v>
      </c>
    </row>
    <row r="32" spans="2:19" ht="75">
      <c r="E32" s="2">
        <v>16</v>
      </c>
      <c r="F32" s="2" t="s">
        <v>99</v>
      </c>
      <c r="G32" s="2" t="s">
        <v>100</v>
      </c>
      <c r="H32" s="3" t="s">
        <v>101</v>
      </c>
      <c r="I32" s="3" t="s">
        <v>102</v>
      </c>
      <c r="J32" s="3" t="s">
        <v>38</v>
      </c>
      <c r="K32" s="2" t="s">
        <v>103</v>
      </c>
      <c r="L32" s="2" t="s">
        <v>104</v>
      </c>
      <c r="M32" s="2" t="s">
        <v>24</v>
      </c>
      <c r="N32" s="2" t="s">
        <v>24</v>
      </c>
      <c r="O32" s="2" t="s">
        <v>24</v>
      </c>
      <c r="P32" s="2" t="s">
        <v>68</v>
      </c>
      <c r="Q32" s="5">
        <v>44225</v>
      </c>
      <c r="R32" s="3" t="s">
        <v>105</v>
      </c>
    </row>
    <row r="33" spans="5:18">
      <c r="E33" s="2">
        <v>17</v>
      </c>
      <c r="F33" s="2" t="s">
        <v>106</v>
      </c>
      <c r="G33" s="3" t="s">
        <v>107</v>
      </c>
      <c r="H33" s="2" t="s">
        <v>108</v>
      </c>
      <c r="I33" s="3" t="s">
        <v>109</v>
      </c>
      <c r="J33" s="2" t="s">
        <v>38</v>
      </c>
      <c r="K33" s="2" t="s">
        <v>90</v>
      </c>
      <c r="L33" s="2" t="s">
        <v>75</v>
      </c>
      <c r="M33" s="2" t="s">
        <v>24</v>
      </c>
      <c r="N33" s="2"/>
      <c r="O33" s="2" t="s">
        <v>24</v>
      </c>
      <c r="P33" s="2" t="s">
        <v>68</v>
      </c>
      <c r="Q33" s="5">
        <v>44255</v>
      </c>
      <c r="R33" s="2" t="s">
        <v>110</v>
      </c>
    </row>
    <row r="34" spans="5:18" ht="30">
      <c r="E34" s="2">
        <v>18</v>
      </c>
      <c r="F34" s="2" t="s">
        <v>111</v>
      </c>
      <c r="G34" s="3" t="s">
        <v>112</v>
      </c>
      <c r="H34" s="2" t="s">
        <v>108</v>
      </c>
      <c r="I34" s="2" t="s">
        <v>113</v>
      </c>
      <c r="J34" s="2" t="s">
        <v>38</v>
      </c>
      <c r="K34" s="2" t="s">
        <v>90</v>
      </c>
      <c r="L34" s="2" t="s">
        <v>75</v>
      </c>
      <c r="M34" s="2" t="s">
        <v>24</v>
      </c>
      <c r="N34" s="2" t="s">
        <v>24</v>
      </c>
      <c r="O34" s="2" t="s">
        <v>24</v>
      </c>
      <c r="P34" s="2" t="s">
        <v>68</v>
      </c>
      <c r="Q34" s="5">
        <v>44255</v>
      </c>
      <c r="R34" s="2" t="s">
        <v>110</v>
      </c>
    </row>
    <row r="35" spans="5:18">
      <c r="E35" s="2">
        <v>19</v>
      </c>
      <c r="F35" s="2" t="s">
        <v>114</v>
      </c>
      <c r="G35" s="2" t="s">
        <v>115</v>
      </c>
      <c r="H35" s="3" t="s">
        <v>108</v>
      </c>
      <c r="I35" s="3" t="s">
        <v>116</v>
      </c>
      <c r="J35" s="2" t="s">
        <v>38</v>
      </c>
      <c r="K35" s="2" t="s">
        <v>90</v>
      </c>
      <c r="L35" s="2" t="s">
        <v>75</v>
      </c>
      <c r="M35" s="2" t="s">
        <v>24</v>
      </c>
      <c r="N35" s="2" t="s">
        <v>24</v>
      </c>
      <c r="O35" s="2" t="s">
        <v>24</v>
      </c>
      <c r="P35" s="2" t="s">
        <v>68</v>
      </c>
      <c r="Q35" s="5">
        <v>44255</v>
      </c>
      <c r="R35" s="2" t="s">
        <v>110</v>
      </c>
    </row>
    <row r="36" spans="5:18">
      <c r="E36" s="2">
        <v>20</v>
      </c>
      <c r="F36" s="2" t="s">
        <v>117</v>
      </c>
      <c r="G36" s="2" t="s">
        <v>118</v>
      </c>
      <c r="H36" s="3" t="s">
        <v>108</v>
      </c>
      <c r="I36" s="3" t="s">
        <v>119</v>
      </c>
      <c r="J36" s="2" t="s">
        <v>120</v>
      </c>
      <c r="K36" s="2" t="s">
        <v>90</v>
      </c>
      <c r="L36" s="2" t="s">
        <v>75</v>
      </c>
      <c r="M36" s="2" t="s">
        <v>24</v>
      </c>
      <c r="N36" s="2" t="s">
        <v>24</v>
      </c>
      <c r="O36" s="2" t="s">
        <v>24</v>
      </c>
      <c r="P36" s="2" t="s">
        <v>68</v>
      </c>
      <c r="Q36" s="5">
        <v>44255</v>
      </c>
      <c r="R36" s="2" t="s">
        <v>110</v>
      </c>
    </row>
    <row r="37" spans="5:18">
      <c r="E37" s="2">
        <v>21</v>
      </c>
      <c r="F37" s="2" t="s">
        <v>121</v>
      </c>
      <c r="G37" s="2" t="s">
        <v>122</v>
      </c>
      <c r="H37" s="3" t="s">
        <v>123</v>
      </c>
      <c r="I37" s="3" t="s">
        <v>124</v>
      </c>
      <c r="J37" s="2" t="s">
        <v>38</v>
      </c>
      <c r="K37" s="2" t="s">
        <v>125</v>
      </c>
      <c r="L37" s="2" t="s">
        <v>126</v>
      </c>
      <c r="M37" s="2" t="s">
        <v>24</v>
      </c>
      <c r="N37" s="2" t="s">
        <v>24</v>
      </c>
      <c r="O37" s="2" t="s">
        <v>24</v>
      </c>
      <c r="P37" s="2" t="s">
        <v>68</v>
      </c>
      <c r="Q37" s="5">
        <v>44196</v>
      </c>
      <c r="R37" s="2" t="s">
        <v>127</v>
      </c>
    </row>
    <row r="38" spans="5:18" ht="90">
      <c r="E38" s="2">
        <v>22</v>
      </c>
      <c r="F38" s="2" t="s">
        <v>128</v>
      </c>
      <c r="G38" s="3" t="s">
        <v>129</v>
      </c>
      <c r="H38" s="2" t="s">
        <v>123</v>
      </c>
      <c r="I38" s="3" t="s">
        <v>130</v>
      </c>
      <c r="J38" s="2" t="s">
        <v>38</v>
      </c>
      <c r="K38" s="3" t="s">
        <v>125</v>
      </c>
      <c r="L38" s="2" t="s">
        <v>126</v>
      </c>
      <c r="M38" s="2" t="s">
        <v>24</v>
      </c>
      <c r="N38" s="2"/>
      <c r="O38" s="2" t="s">
        <v>24</v>
      </c>
      <c r="P38" s="2" t="s">
        <v>68</v>
      </c>
      <c r="Q38" s="5">
        <v>44196</v>
      </c>
      <c r="R38" s="2" t="s">
        <v>127</v>
      </c>
    </row>
    <row r="39" spans="5:18">
      <c r="E39" s="2">
        <v>23</v>
      </c>
      <c r="F39" s="2" t="s">
        <v>131</v>
      </c>
      <c r="G39" s="2" t="s">
        <v>132</v>
      </c>
      <c r="H39" s="2" t="s">
        <v>123</v>
      </c>
      <c r="I39" s="2" t="s">
        <v>133</v>
      </c>
      <c r="J39" s="2" t="s">
        <v>38</v>
      </c>
      <c r="K39" s="2" t="s">
        <v>125</v>
      </c>
      <c r="L39" s="2" t="s">
        <v>126</v>
      </c>
      <c r="M39" s="2" t="s">
        <v>24</v>
      </c>
      <c r="N39" s="2" t="s">
        <v>24</v>
      </c>
      <c r="O39" s="2" t="s">
        <v>24</v>
      </c>
      <c r="P39" s="2" t="s">
        <v>68</v>
      </c>
      <c r="Q39" s="5">
        <v>44196</v>
      </c>
      <c r="R39" s="2" t="s">
        <v>134</v>
      </c>
    </row>
    <row r="40" spans="5:18">
      <c r="E40" s="2">
        <v>24</v>
      </c>
      <c r="F40" s="2" t="s">
        <v>135</v>
      </c>
      <c r="G40" s="3" t="s">
        <v>136</v>
      </c>
      <c r="H40" s="2" t="s">
        <v>123</v>
      </c>
      <c r="I40" s="2" t="s">
        <v>137</v>
      </c>
      <c r="J40" s="2" t="s">
        <v>38</v>
      </c>
      <c r="K40" s="2" t="s">
        <v>125</v>
      </c>
      <c r="L40" s="2" t="s">
        <v>126</v>
      </c>
      <c r="M40" s="2" t="s">
        <v>24</v>
      </c>
      <c r="N40" s="2" t="s">
        <v>24</v>
      </c>
      <c r="O40" s="2" t="s">
        <v>24</v>
      </c>
      <c r="P40" s="2" t="s">
        <v>68</v>
      </c>
      <c r="Q40" s="5">
        <v>44196</v>
      </c>
      <c r="R40" s="2" t="s">
        <v>134</v>
      </c>
    </row>
    <row r="41" spans="5:18">
      <c r="E41" s="2">
        <v>25</v>
      </c>
      <c r="F41" s="2" t="s">
        <v>138</v>
      </c>
      <c r="G41" s="2" t="s">
        <v>139</v>
      </c>
      <c r="H41" s="2" t="s">
        <v>123</v>
      </c>
      <c r="I41" s="2" t="s">
        <v>140</v>
      </c>
      <c r="J41" s="2" t="s">
        <v>38</v>
      </c>
      <c r="K41" s="2" t="s">
        <v>125</v>
      </c>
      <c r="L41" s="2" t="s">
        <v>126</v>
      </c>
      <c r="M41" s="2" t="s">
        <v>24</v>
      </c>
      <c r="N41" s="2"/>
      <c r="O41" s="2" t="s">
        <v>24</v>
      </c>
      <c r="P41" s="2" t="s">
        <v>68</v>
      </c>
      <c r="Q41" s="5">
        <v>44196</v>
      </c>
      <c r="R41" s="2" t="s">
        <v>127</v>
      </c>
    </row>
    <row r="42" spans="5:18">
      <c r="E42" s="2">
        <v>26</v>
      </c>
      <c r="F42" s="2" t="s">
        <v>141</v>
      </c>
      <c r="G42" s="3" t="s">
        <v>142</v>
      </c>
      <c r="H42" s="2" t="s">
        <v>108</v>
      </c>
      <c r="I42" s="2" t="s">
        <v>143</v>
      </c>
      <c r="J42" s="2" t="s">
        <v>144</v>
      </c>
      <c r="K42" s="2" t="s">
        <v>90</v>
      </c>
      <c r="L42" s="2" t="s">
        <v>75</v>
      </c>
      <c r="M42" s="2" t="s">
        <v>24</v>
      </c>
      <c r="N42" s="2" t="s">
        <v>24</v>
      </c>
      <c r="O42" s="2" t="s">
        <v>24</v>
      </c>
      <c r="P42" s="2" t="s">
        <v>68</v>
      </c>
      <c r="Q42" s="5">
        <v>44255</v>
      </c>
      <c r="R42" s="2" t="s">
        <v>110</v>
      </c>
    </row>
    <row r="43" spans="5:18" ht="120">
      <c r="E43" s="2">
        <v>27</v>
      </c>
      <c r="F43" s="2" t="s">
        <v>145</v>
      </c>
      <c r="G43" s="3" t="s">
        <v>146</v>
      </c>
      <c r="H43" s="3" t="s">
        <v>108</v>
      </c>
      <c r="I43" s="3" t="s">
        <v>147</v>
      </c>
      <c r="J43" s="3" t="s">
        <v>144</v>
      </c>
      <c r="K43" s="3" t="s">
        <v>90</v>
      </c>
      <c r="L43" s="2" t="s">
        <v>75</v>
      </c>
      <c r="M43" s="2" t="s">
        <v>24</v>
      </c>
      <c r="N43" s="2" t="s">
        <v>24</v>
      </c>
      <c r="O43" s="2" t="s">
        <v>24</v>
      </c>
      <c r="P43" s="2" t="s">
        <v>68</v>
      </c>
      <c r="Q43" s="5">
        <v>44255</v>
      </c>
      <c r="R43" s="3" t="s">
        <v>148</v>
      </c>
    </row>
    <row r="44" spans="5:18">
      <c r="E44" s="2">
        <v>28</v>
      </c>
      <c r="F44" s="2" t="s">
        <v>149</v>
      </c>
      <c r="G44" s="2" t="s">
        <v>150</v>
      </c>
      <c r="H44" s="3" t="s">
        <v>108</v>
      </c>
      <c r="I44" s="2" t="s">
        <v>151</v>
      </c>
      <c r="J44" s="2" t="s">
        <v>38</v>
      </c>
      <c r="K44" s="3" t="s">
        <v>90</v>
      </c>
      <c r="L44" s="2" t="s">
        <v>75</v>
      </c>
      <c r="M44" s="2" t="s">
        <v>24</v>
      </c>
      <c r="N44" s="2"/>
      <c r="O44" s="2" t="s">
        <v>24</v>
      </c>
      <c r="P44" s="2" t="s">
        <v>68</v>
      </c>
      <c r="Q44" s="5">
        <v>44255</v>
      </c>
      <c r="R44" s="3" t="s">
        <v>110</v>
      </c>
    </row>
    <row r="45" spans="5:18">
      <c r="E45" s="2">
        <v>29</v>
      </c>
      <c r="F45" s="2" t="s">
        <v>152</v>
      </c>
      <c r="G45" s="2" t="s">
        <v>153</v>
      </c>
      <c r="H45" s="2" t="s">
        <v>108</v>
      </c>
      <c r="I45" s="2" t="s">
        <v>154</v>
      </c>
      <c r="J45" s="2" t="s">
        <v>38</v>
      </c>
      <c r="K45" s="2" t="s">
        <v>90</v>
      </c>
      <c r="L45" s="2" t="s">
        <v>75</v>
      </c>
      <c r="M45" s="2" t="s">
        <v>24</v>
      </c>
      <c r="N45" s="2"/>
      <c r="O45" s="2" t="s">
        <v>24</v>
      </c>
      <c r="P45" s="2" t="s">
        <v>68</v>
      </c>
      <c r="Q45" s="5">
        <v>44255</v>
      </c>
      <c r="R45" s="2" t="s">
        <v>110</v>
      </c>
    </row>
    <row r="46" spans="5:18">
      <c r="E46" s="2">
        <v>30</v>
      </c>
      <c r="F46" s="2" t="s">
        <v>155</v>
      </c>
      <c r="G46" s="2" t="s">
        <v>156</v>
      </c>
      <c r="H46" s="2" t="s">
        <v>108</v>
      </c>
      <c r="I46" s="3" t="s">
        <v>157</v>
      </c>
      <c r="J46" s="2" t="s">
        <v>38</v>
      </c>
      <c r="K46" s="2" t="s">
        <v>90</v>
      </c>
      <c r="L46" s="2" t="s">
        <v>75</v>
      </c>
      <c r="M46" s="2" t="s">
        <v>24</v>
      </c>
      <c r="N46" s="2" t="s">
        <v>24</v>
      </c>
      <c r="O46" s="2" t="s">
        <v>24</v>
      </c>
      <c r="P46" s="2" t="s">
        <v>68</v>
      </c>
      <c r="Q46" s="5">
        <v>44255</v>
      </c>
      <c r="R46" s="2" t="s">
        <v>148</v>
      </c>
    </row>
    <row r="47" spans="5:18">
      <c r="E47" s="2">
        <v>31</v>
      </c>
      <c r="F47" s="2" t="s">
        <v>158</v>
      </c>
      <c r="G47" s="2" t="s">
        <v>159</v>
      </c>
      <c r="H47" s="2" t="s">
        <v>108</v>
      </c>
      <c r="I47" s="2" t="s">
        <v>160</v>
      </c>
      <c r="J47" s="2" t="s">
        <v>38</v>
      </c>
      <c r="K47" s="2" t="s">
        <v>90</v>
      </c>
      <c r="L47" s="2" t="s">
        <v>75</v>
      </c>
      <c r="M47" s="2" t="s">
        <v>24</v>
      </c>
      <c r="N47" s="2" t="s">
        <v>24</v>
      </c>
      <c r="O47" s="2" t="s">
        <v>24</v>
      </c>
      <c r="P47" s="2" t="s">
        <v>68</v>
      </c>
      <c r="Q47" s="5">
        <v>44255</v>
      </c>
      <c r="R47" s="2" t="s">
        <v>110</v>
      </c>
    </row>
    <row r="48" spans="5:18">
      <c r="E48" s="2">
        <v>32</v>
      </c>
      <c r="F48" s="2" t="s">
        <v>161</v>
      </c>
      <c r="G48" s="2" t="s">
        <v>162</v>
      </c>
      <c r="H48" s="2" t="s">
        <v>163</v>
      </c>
      <c r="I48" s="2" t="s">
        <v>164</v>
      </c>
      <c r="J48" s="2" t="s">
        <v>38</v>
      </c>
      <c r="K48" s="2" t="s">
        <v>165</v>
      </c>
      <c r="L48" s="2" t="s">
        <v>166</v>
      </c>
      <c r="M48" s="2" t="s">
        <v>24</v>
      </c>
      <c r="N48" s="2" t="s">
        <v>24</v>
      </c>
      <c r="O48" s="2" t="s">
        <v>24</v>
      </c>
      <c r="P48" s="2" t="s">
        <v>25</v>
      </c>
      <c r="Q48" s="5">
        <v>44276</v>
      </c>
      <c r="R48" s="2" t="s">
        <v>167</v>
      </c>
    </row>
    <row r="49" spans="5:18">
      <c r="E49" s="2">
        <v>33</v>
      </c>
      <c r="F49" s="2" t="s">
        <v>168</v>
      </c>
      <c r="G49" s="2" t="s">
        <v>169</v>
      </c>
      <c r="H49" s="2" t="s">
        <v>163</v>
      </c>
      <c r="I49" s="2" t="s">
        <v>170</v>
      </c>
      <c r="J49" s="2" t="s">
        <v>38</v>
      </c>
      <c r="K49" s="2" t="s">
        <v>165</v>
      </c>
      <c r="L49" s="2" t="s">
        <v>166</v>
      </c>
      <c r="M49" s="2" t="s">
        <v>24</v>
      </c>
      <c r="N49" s="2" t="s">
        <v>24</v>
      </c>
      <c r="O49" s="2" t="s">
        <v>24</v>
      </c>
      <c r="P49" s="2" t="s">
        <v>25</v>
      </c>
      <c r="Q49" s="5">
        <v>44276</v>
      </c>
      <c r="R49" s="2" t="s">
        <v>167</v>
      </c>
    </row>
    <row r="50" spans="5:18">
      <c r="E50" s="2">
        <v>34</v>
      </c>
      <c r="F50" s="2" t="s">
        <v>171</v>
      </c>
      <c r="G50" s="2" t="s">
        <v>172</v>
      </c>
      <c r="H50" s="2" t="s">
        <v>163</v>
      </c>
      <c r="I50" s="2" t="s">
        <v>173</v>
      </c>
      <c r="J50" s="2" t="s">
        <v>38</v>
      </c>
      <c r="K50" s="2" t="s">
        <v>165</v>
      </c>
      <c r="L50" s="2" t="s">
        <v>166</v>
      </c>
      <c r="M50" s="2" t="s">
        <v>24</v>
      </c>
      <c r="N50" s="2" t="s">
        <v>24</v>
      </c>
      <c r="O50" s="2" t="s">
        <v>24</v>
      </c>
      <c r="P50" s="2" t="s">
        <v>25</v>
      </c>
      <c r="Q50" s="2">
        <v>44276</v>
      </c>
      <c r="R50" s="2" t="s">
        <v>167</v>
      </c>
    </row>
    <row r="51" spans="5:18">
      <c r="E51" s="2">
        <v>35</v>
      </c>
      <c r="F51" s="2" t="s">
        <v>174</v>
      </c>
      <c r="G51" s="2" t="s">
        <v>175</v>
      </c>
      <c r="H51" s="2" t="s">
        <v>163</v>
      </c>
      <c r="I51" s="2" t="s">
        <v>176</v>
      </c>
      <c r="J51" s="2" t="s">
        <v>38</v>
      </c>
      <c r="K51" s="2" t="s">
        <v>177</v>
      </c>
      <c r="L51" s="2" t="s">
        <v>178</v>
      </c>
      <c r="M51" s="2" t="s">
        <v>24</v>
      </c>
      <c r="N51" s="2"/>
      <c r="O51" s="2" t="s">
        <v>24</v>
      </c>
      <c r="P51" s="2" t="s">
        <v>25</v>
      </c>
      <c r="Q51" s="2">
        <v>44364</v>
      </c>
      <c r="R51" s="2" t="s">
        <v>179</v>
      </c>
    </row>
    <row r="52" spans="5:18">
      <c r="E52" s="2">
        <v>36</v>
      </c>
      <c r="F52" s="2" t="s">
        <v>180</v>
      </c>
      <c r="G52" s="2" t="s">
        <v>181</v>
      </c>
      <c r="H52" s="2" t="s">
        <v>182</v>
      </c>
      <c r="I52" s="2" t="s">
        <v>183</v>
      </c>
      <c r="J52" s="2" t="s">
        <v>184</v>
      </c>
      <c r="K52" s="2" t="s">
        <v>103</v>
      </c>
      <c r="L52" s="2" t="s">
        <v>185</v>
      </c>
      <c r="M52" s="2" t="s">
        <v>24</v>
      </c>
      <c r="N52" s="2" t="s">
        <v>24</v>
      </c>
      <c r="O52" s="2" t="s">
        <v>24</v>
      </c>
      <c r="P52" s="2" t="s">
        <v>68</v>
      </c>
      <c r="Q52" s="2">
        <v>44196</v>
      </c>
      <c r="R52" s="2" t="s">
        <v>186</v>
      </c>
    </row>
    <row r="53" spans="5:18">
      <c r="E53" s="2">
        <v>37</v>
      </c>
      <c r="F53" s="2" t="s">
        <v>121</v>
      </c>
      <c r="G53" s="2" t="s">
        <v>122</v>
      </c>
      <c r="H53" s="2" t="s">
        <v>187</v>
      </c>
      <c r="I53" s="2" t="s">
        <v>188</v>
      </c>
      <c r="J53" s="2" t="s">
        <v>38</v>
      </c>
      <c r="K53" s="2" t="s">
        <v>125</v>
      </c>
      <c r="L53" s="2" t="s">
        <v>126</v>
      </c>
      <c r="M53" s="2" t="s">
        <v>24</v>
      </c>
      <c r="N53" s="2" t="s">
        <v>24</v>
      </c>
      <c r="O53" s="2" t="s">
        <v>24</v>
      </c>
      <c r="P53" s="2" t="s">
        <v>25</v>
      </c>
      <c r="Q53" s="2">
        <v>44561</v>
      </c>
      <c r="R53" s="2" t="s">
        <v>189</v>
      </c>
    </row>
    <row r="54" spans="5:18">
      <c r="E54" s="2">
        <v>38</v>
      </c>
      <c r="F54" s="2" t="s">
        <v>190</v>
      </c>
      <c r="G54" s="2" t="s">
        <v>129</v>
      </c>
      <c r="H54" s="2" t="s">
        <v>187</v>
      </c>
      <c r="I54" s="2" t="s">
        <v>130</v>
      </c>
      <c r="J54" s="2" t="s">
        <v>38</v>
      </c>
      <c r="K54" s="2" t="s">
        <v>125</v>
      </c>
      <c r="L54" s="2" t="s">
        <v>126</v>
      </c>
      <c r="M54" s="2" t="s">
        <v>24</v>
      </c>
      <c r="N54" s="2"/>
      <c r="O54" s="2" t="s">
        <v>24</v>
      </c>
      <c r="P54" s="2" t="s">
        <v>25</v>
      </c>
      <c r="Q54" s="2">
        <v>44561</v>
      </c>
      <c r="R54" s="2" t="s">
        <v>189</v>
      </c>
    </row>
    <row r="55" spans="5:18">
      <c r="E55" s="2">
        <v>39</v>
      </c>
      <c r="F55" s="2" t="s">
        <v>138</v>
      </c>
      <c r="G55" s="2" t="s">
        <v>139</v>
      </c>
      <c r="H55" s="2" t="s">
        <v>187</v>
      </c>
      <c r="I55" s="2" t="s">
        <v>140</v>
      </c>
      <c r="J55" s="2" t="s">
        <v>144</v>
      </c>
      <c r="K55" s="2" t="s">
        <v>125</v>
      </c>
      <c r="L55" s="2" t="s">
        <v>126</v>
      </c>
      <c r="M55" s="2" t="s">
        <v>24</v>
      </c>
      <c r="N55" s="2"/>
      <c r="O55" s="2" t="s">
        <v>24</v>
      </c>
      <c r="P55" s="2" t="s">
        <v>25</v>
      </c>
      <c r="Q55" s="2">
        <v>44561</v>
      </c>
      <c r="R55" s="2" t="s">
        <v>189</v>
      </c>
    </row>
    <row r="56" spans="5:18">
      <c r="E56" s="2">
        <v>40</v>
      </c>
      <c r="F56" s="2" t="s">
        <v>135</v>
      </c>
      <c r="G56" s="2" t="s">
        <v>191</v>
      </c>
      <c r="H56" s="2" t="s">
        <v>187</v>
      </c>
      <c r="I56" s="2" t="s">
        <v>137</v>
      </c>
      <c r="J56" s="2" t="s">
        <v>38</v>
      </c>
      <c r="K56" s="2" t="s">
        <v>125</v>
      </c>
      <c r="L56" s="2" t="s">
        <v>126</v>
      </c>
      <c r="M56" s="2" t="s">
        <v>24</v>
      </c>
      <c r="N56" s="2" t="s">
        <v>24</v>
      </c>
      <c r="O56" s="2" t="s">
        <v>24</v>
      </c>
      <c r="P56" s="2" t="s">
        <v>25</v>
      </c>
      <c r="Q56" s="2">
        <v>44561</v>
      </c>
      <c r="R56" s="2" t="s">
        <v>189</v>
      </c>
    </row>
    <row r="57" spans="5:18">
      <c r="E57" s="2">
        <v>41</v>
      </c>
      <c r="F57" s="2" t="s">
        <v>131</v>
      </c>
      <c r="G57" s="2" t="s">
        <v>192</v>
      </c>
      <c r="H57" s="2" t="s">
        <v>187</v>
      </c>
      <c r="I57" s="2" t="s">
        <v>133</v>
      </c>
      <c r="J57" s="2" t="s">
        <v>38</v>
      </c>
      <c r="K57" s="2" t="s">
        <v>125</v>
      </c>
      <c r="L57" s="2" t="s">
        <v>126</v>
      </c>
      <c r="M57" s="2" t="s">
        <v>24</v>
      </c>
      <c r="N57" s="2" t="s">
        <v>24</v>
      </c>
      <c r="O57" s="2" t="s">
        <v>24</v>
      </c>
      <c r="P57" s="2" t="s">
        <v>25</v>
      </c>
      <c r="Q57" s="2">
        <v>44561</v>
      </c>
      <c r="R57" s="2" t="s">
        <v>189</v>
      </c>
    </row>
    <row r="58" spans="5:18">
      <c r="E58" s="2">
        <v>42</v>
      </c>
      <c r="F58" s="2" t="s">
        <v>193</v>
      </c>
      <c r="G58" s="2" t="s">
        <v>194</v>
      </c>
      <c r="H58" s="2" t="s">
        <v>108</v>
      </c>
      <c r="I58" s="2" t="s">
        <v>195</v>
      </c>
      <c r="J58" s="2" t="s">
        <v>38</v>
      </c>
      <c r="K58" s="2" t="s">
        <v>90</v>
      </c>
      <c r="L58" s="2" t="s">
        <v>75</v>
      </c>
      <c r="M58" s="2" t="s">
        <v>24</v>
      </c>
      <c r="N58" s="2" t="s">
        <v>24</v>
      </c>
      <c r="O58" s="2" t="s">
        <v>24</v>
      </c>
      <c r="P58" s="2" t="s">
        <v>25</v>
      </c>
      <c r="Q58" s="2">
        <v>44620</v>
      </c>
      <c r="R58" s="2" t="s">
        <v>196</v>
      </c>
    </row>
    <row r="59" spans="5:18">
      <c r="E59" s="2">
        <v>43</v>
      </c>
      <c r="F59" s="2" t="s">
        <v>197</v>
      </c>
      <c r="G59" s="2" t="s">
        <v>198</v>
      </c>
      <c r="H59" s="2" t="s">
        <v>108</v>
      </c>
      <c r="I59" s="2" t="s">
        <v>199</v>
      </c>
      <c r="J59" s="2" t="s">
        <v>38</v>
      </c>
      <c r="K59" s="2" t="s">
        <v>90</v>
      </c>
      <c r="L59" s="2" t="s">
        <v>75</v>
      </c>
      <c r="M59" s="2" t="s">
        <v>24</v>
      </c>
      <c r="N59" s="2" t="s">
        <v>24</v>
      </c>
      <c r="O59" s="2" t="s">
        <v>24</v>
      </c>
      <c r="P59" s="2" t="s">
        <v>25</v>
      </c>
      <c r="Q59" s="2">
        <v>44620</v>
      </c>
      <c r="R59" s="2" t="s">
        <v>196</v>
      </c>
    </row>
    <row r="60" spans="5:18">
      <c r="E60" s="2">
        <v>44</v>
      </c>
      <c r="F60" s="2" t="s">
        <v>200</v>
      </c>
      <c r="G60" s="2" t="s">
        <v>201</v>
      </c>
      <c r="H60" s="2" t="s">
        <v>108</v>
      </c>
      <c r="I60" s="2" t="s">
        <v>202</v>
      </c>
      <c r="J60" s="2" t="s">
        <v>38</v>
      </c>
      <c r="K60" s="2" t="s">
        <v>90</v>
      </c>
      <c r="L60" s="2" t="s">
        <v>75</v>
      </c>
      <c r="M60" s="2" t="s">
        <v>24</v>
      </c>
      <c r="N60" s="2"/>
      <c r="O60" s="2" t="s">
        <v>24</v>
      </c>
      <c r="P60" s="2" t="s">
        <v>25</v>
      </c>
      <c r="Q60" s="2">
        <v>44620</v>
      </c>
      <c r="R60" s="2" t="s">
        <v>196</v>
      </c>
    </row>
    <row r="61" spans="5:18">
      <c r="E61" s="2">
        <v>45</v>
      </c>
      <c r="F61" s="2" t="s">
        <v>203</v>
      </c>
      <c r="G61" s="2" t="s">
        <v>204</v>
      </c>
      <c r="H61" s="2" t="s">
        <v>108</v>
      </c>
      <c r="I61" s="2" t="s">
        <v>205</v>
      </c>
      <c r="J61" s="2" t="s">
        <v>38</v>
      </c>
      <c r="K61" s="2" t="s">
        <v>90</v>
      </c>
      <c r="L61" s="2" t="s">
        <v>75</v>
      </c>
      <c r="M61" s="2" t="s">
        <v>24</v>
      </c>
      <c r="N61" s="2" t="s">
        <v>24</v>
      </c>
      <c r="O61" s="2" t="s">
        <v>24</v>
      </c>
      <c r="P61" s="2" t="s">
        <v>25</v>
      </c>
      <c r="Q61" s="2">
        <v>44620</v>
      </c>
      <c r="R61" s="2" t="s">
        <v>196</v>
      </c>
    </row>
    <row r="62" spans="5:18">
      <c r="E62" s="2">
        <v>46</v>
      </c>
      <c r="F62" s="2" t="s">
        <v>206</v>
      </c>
      <c r="G62" s="2" t="s">
        <v>207</v>
      </c>
      <c r="H62" s="2" t="s">
        <v>108</v>
      </c>
      <c r="I62" s="2" t="s">
        <v>154</v>
      </c>
      <c r="J62" s="2" t="s">
        <v>38</v>
      </c>
      <c r="K62" s="2" t="s">
        <v>90</v>
      </c>
      <c r="L62" s="2" t="s">
        <v>75</v>
      </c>
      <c r="M62" s="2" t="s">
        <v>24</v>
      </c>
      <c r="N62" s="2"/>
      <c r="O62" s="2" t="s">
        <v>24</v>
      </c>
      <c r="P62" s="2" t="s">
        <v>25</v>
      </c>
      <c r="Q62" s="2">
        <v>44620</v>
      </c>
      <c r="R62" s="2" t="s">
        <v>196</v>
      </c>
    </row>
    <row r="63" spans="5:18">
      <c r="E63" s="2">
        <v>47</v>
      </c>
      <c r="F63" s="2" t="s">
        <v>208</v>
      </c>
      <c r="G63" s="2" t="s">
        <v>209</v>
      </c>
      <c r="H63" s="2" t="s">
        <v>108</v>
      </c>
      <c r="I63" s="2" t="s">
        <v>210</v>
      </c>
      <c r="J63" s="2" t="s">
        <v>38</v>
      </c>
      <c r="K63" s="2" t="s">
        <v>90</v>
      </c>
      <c r="L63" s="2" t="s">
        <v>75</v>
      </c>
      <c r="M63" s="2" t="s">
        <v>24</v>
      </c>
      <c r="N63" s="2"/>
      <c r="O63" s="2" t="s">
        <v>24</v>
      </c>
      <c r="P63" s="2" t="s">
        <v>25</v>
      </c>
      <c r="Q63" s="2">
        <v>44620</v>
      </c>
      <c r="R63" s="2" t="s">
        <v>196</v>
      </c>
    </row>
    <row r="64" spans="5:18">
      <c r="E64" s="2">
        <v>48</v>
      </c>
      <c r="F64" s="2" t="s">
        <v>211</v>
      </c>
      <c r="G64" s="2" t="s">
        <v>212</v>
      </c>
      <c r="H64" s="2" t="s">
        <v>108</v>
      </c>
      <c r="I64" s="2" t="s">
        <v>213</v>
      </c>
      <c r="J64" s="2" t="s">
        <v>144</v>
      </c>
      <c r="K64" s="2" t="s">
        <v>90</v>
      </c>
      <c r="L64" s="2" t="s">
        <v>75</v>
      </c>
      <c r="M64" s="2" t="s">
        <v>24</v>
      </c>
      <c r="N64" s="2" t="s">
        <v>24</v>
      </c>
      <c r="O64" s="2" t="s">
        <v>24</v>
      </c>
      <c r="P64" s="2" t="s">
        <v>25</v>
      </c>
      <c r="Q64" s="2">
        <v>44620</v>
      </c>
      <c r="R64" s="2" t="s">
        <v>196</v>
      </c>
    </row>
    <row r="65" spans="5:18">
      <c r="E65" s="2">
        <v>49</v>
      </c>
      <c r="F65" s="2" t="s">
        <v>214</v>
      </c>
      <c r="G65" s="2" t="s">
        <v>215</v>
      </c>
      <c r="H65" s="2" t="s">
        <v>108</v>
      </c>
      <c r="I65" s="2" t="s">
        <v>216</v>
      </c>
      <c r="J65" s="2" t="s">
        <v>144</v>
      </c>
      <c r="K65" s="2" t="s">
        <v>90</v>
      </c>
      <c r="L65" s="2" t="s">
        <v>75</v>
      </c>
      <c r="M65" s="2" t="s">
        <v>24</v>
      </c>
      <c r="N65" s="2" t="s">
        <v>24</v>
      </c>
      <c r="O65" s="2" t="s">
        <v>24</v>
      </c>
      <c r="P65" s="2" t="s">
        <v>25</v>
      </c>
      <c r="Q65" s="2">
        <v>44620</v>
      </c>
      <c r="R65" s="2" t="s">
        <v>196</v>
      </c>
    </row>
    <row r="66" spans="5:18">
      <c r="E66" s="2">
        <v>50</v>
      </c>
      <c r="F66" s="2" t="s">
        <v>217</v>
      </c>
      <c r="G66" s="2" t="s">
        <v>218</v>
      </c>
      <c r="H66" s="2" t="s">
        <v>108</v>
      </c>
      <c r="I66" s="2" t="s">
        <v>219</v>
      </c>
      <c r="J66" s="2" t="s">
        <v>38</v>
      </c>
      <c r="K66" s="2" t="s">
        <v>90</v>
      </c>
      <c r="L66" s="2" t="s">
        <v>75</v>
      </c>
      <c r="M66" s="2" t="s">
        <v>24</v>
      </c>
      <c r="N66" s="2" t="s">
        <v>24</v>
      </c>
      <c r="O66" s="2" t="s">
        <v>24</v>
      </c>
      <c r="P66" s="2" t="s">
        <v>25</v>
      </c>
      <c r="Q66" s="2">
        <v>44620</v>
      </c>
      <c r="R66" s="2" t="s">
        <v>196</v>
      </c>
    </row>
    <row r="67" spans="5:18">
      <c r="E67" s="2">
        <v>51</v>
      </c>
      <c r="F67" s="2" t="s">
        <v>220</v>
      </c>
      <c r="G67" s="2" t="s">
        <v>221</v>
      </c>
      <c r="H67" s="2" t="s">
        <v>108</v>
      </c>
      <c r="I67" s="2" t="s">
        <v>222</v>
      </c>
      <c r="J67" s="2" t="s">
        <v>38</v>
      </c>
      <c r="K67" s="2" t="s">
        <v>90</v>
      </c>
      <c r="L67" s="2" t="s">
        <v>75</v>
      </c>
      <c r="M67" s="2" t="s">
        <v>24</v>
      </c>
      <c r="N67" s="2" t="s">
        <v>24</v>
      </c>
      <c r="O67" s="2" t="s">
        <v>24</v>
      </c>
      <c r="P67" s="2" t="s">
        <v>25</v>
      </c>
      <c r="Q67" s="2">
        <v>44620</v>
      </c>
      <c r="R67" s="2" t="s">
        <v>196</v>
      </c>
    </row>
    <row r="68" spans="5:18">
      <c r="E68" s="2">
        <v>52</v>
      </c>
      <c r="F68" s="2" t="s">
        <v>223</v>
      </c>
      <c r="G68" s="2" t="s">
        <v>224</v>
      </c>
      <c r="H68" s="2" t="s">
        <v>225</v>
      </c>
      <c r="I68" s="2" t="s">
        <v>226</v>
      </c>
      <c r="J68" s="2" t="s">
        <v>227</v>
      </c>
      <c r="K68" s="2" t="s">
        <v>90</v>
      </c>
      <c r="L68" s="2" t="s">
        <v>75</v>
      </c>
      <c r="M68" s="2" t="s">
        <v>24</v>
      </c>
      <c r="N68" s="2" t="s">
        <v>24</v>
      </c>
      <c r="O68" s="2"/>
      <c r="P68" s="2" t="s">
        <v>68</v>
      </c>
      <c r="Q68" s="2">
        <v>43951</v>
      </c>
      <c r="R68" s="2" t="s">
        <v>228</v>
      </c>
    </row>
    <row r="69" spans="5:18">
      <c r="E69" s="2">
        <v>53</v>
      </c>
      <c r="F69" s="2" t="s">
        <v>229</v>
      </c>
      <c r="G69" s="2" t="s">
        <v>230</v>
      </c>
      <c r="H69" s="2" t="s">
        <v>225</v>
      </c>
      <c r="I69" s="2" t="s">
        <v>231</v>
      </c>
      <c r="J69" s="2" t="s">
        <v>232</v>
      </c>
      <c r="K69" s="2" t="s">
        <v>90</v>
      </c>
      <c r="L69" s="2" t="s">
        <v>75</v>
      </c>
      <c r="M69" s="2" t="s">
        <v>24</v>
      </c>
      <c r="N69" s="2" t="s">
        <v>24</v>
      </c>
      <c r="O69" s="2"/>
      <c r="P69" s="2" t="s">
        <v>68</v>
      </c>
      <c r="Q69" s="2">
        <v>43951</v>
      </c>
      <c r="R69" s="2" t="s">
        <v>233</v>
      </c>
    </row>
    <row r="70" spans="5:18">
      <c r="E70" s="2">
        <v>54</v>
      </c>
      <c r="F70" s="2" t="s">
        <v>234</v>
      </c>
      <c r="G70" s="2" t="s">
        <v>235</v>
      </c>
      <c r="H70" s="2" t="s">
        <v>225</v>
      </c>
      <c r="I70" s="2" t="s">
        <v>226</v>
      </c>
      <c r="J70" s="2" t="s">
        <v>227</v>
      </c>
      <c r="K70" s="2" t="s">
        <v>90</v>
      </c>
      <c r="L70" s="2" t="s">
        <v>75</v>
      </c>
      <c r="M70" s="2" t="s">
        <v>24</v>
      </c>
      <c r="N70" s="2" t="s">
        <v>24</v>
      </c>
      <c r="O70" s="2"/>
      <c r="P70" s="2" t="s">
        <v>68</v>
      </c>
      <c r="Q70" s="2">
        <v>44104</v>
      </c>
      <c r="R70" s="2" t="s">
        <v>236</v>
      </c>
    </row>
    <row r="71" spans="5:18">
      <c r="E71" s="2">
        <v>55</v>
      </c>
      <c r="F71" s="2" t="s">
        <v>237</v>
      </c>
      <c r="G71" s="2" t="s">
        <v>238</v>
      </c>
      <c r="H71" s="2" t="s">
        <v>225</v>
      </c>
      <c r="I71" s="2" t="s">
        <v>239</v>
      </c>
      <c r="J71" s="2" t="s">
        <v>232</v>
      </c>
      <c r="K71" s="2" t="s">
        <v>90</v>
      </c>
      <c r="L71" s="2" t="s">
        <v>75</v>
      </c>
      <c r="M71" s="2" t="s">
        <v>24</v>
      </c>
      <c r="N71" s="2" t="s">
        <v>24</v>
      </c>
      <c r="O71" s="2" t="s">
        <v>24</v>
      </c>
      <c r="P71" s="2" t="s">
        <v>68</v>
      </c>
      <c r="Q71" s="2">
        <v>44165</v>
      </c>
      <c r="R71" s="2" t="s">
        <v>240</v>
      </c>
    </row>
    <row r="72" spans="5:18">
      <c r="E72" s="2">
        <v>56</v>
      </c>
      <c r="F72" s="2" t="s">
        <v>241</v>
      </c>
      <c r="G72" s="2" t="s">
        <v>242</v>
      </c>
      <c r="H72" s="2" t="s">
        <v>225</v>
      </c>
      <c r="I72" s="2" t="s">
        <v>243</v>
      </c>
      <c r="J72" s="2" t="s">
        <v>244</v>
      </c>
      <c r="K72" s="2" t="s">
        <v>90</v>
      </c>
      <c r="L72" s="2" t="s">
        <v>75</v>
      </c>
      <c r="M72" s="2" t="s">
        <v>24</v>
      </c>
      <c r="N72" s="2" t="s">
        <v>24</v>
      </c>
      <c r="O72" s="2" t="s">
        <v>24</v>
      </c>
      <c r="P72" s="2" t="s">
        <v>68</v>
      </c>
      <c r="Q72" s="2">
        <v>44165</v>
      </c>
      <c r="R72" s="2" t="s">
        <v>240</v>
      </c>
    </row>
    <row r="73" spans="5:18">
      <c r="E73" s="2">
        <v>57</v>
      </c>
      <c r="F73" s="2" t="s">
        <v>245</v>
      </c>
      <c r="G73" s="2" t="s">
        <v>246</v>
      </c>
      <c r="H73" s="2" t="s">
        <v>247</v>
      </c>
      <c r="I73" s="2" t="s">
        <v>248</v>
      </c>
      <c r="J73" s="2" t="s">
        <v>232</v>
      </c>
      <c r="K73" s="2" t="s">
        <v>90</v>
      </c>
      <c r="L73" s="2" t="s">
        <v>75</v>
      </c>
      <c r="M73" s="2" t="s">
        <v>24</v>
      </c>
      <c r="N73" s="2" t="s">
        <v>24</v>
      </c>
      <c r="O73" s="2" t="s">
        <v>24</v>
      </c>
      <c r="P73" s="2" t="s">
        <v>68</v>
      </c>
      <c r="Q73" s="2">
        <v>44196</v>
      </c>
      <c r="R73" s="2" t="s">
        <v>249</v>
      </c>
    </row>
    <row r="74" spans="5:18">
      <c r="E74" s="2">
        <v>58</v>
      </c>
      <c r="F74" s="2" t="s">
        <v>250</v>
      </c>
      <c r="G74" s="2" t="s">
        <v>251</v>
      </c>
      <c r="H74" s="2" t="s">
        <v>252</v>
      </c>
      <c r="I74" s="2" t="s">
        <v>253</v>
      </c>
      <c r="J74" s="2" t="s">
        <v>254</v>
      </c>
      <c r="K74" s="2" t="s">
        <v>255</v>
      </c>
      <c r="L74" s="2" t="s">
        <v>256</v>
      </c>
      <c r="M74" s="2" t="s">
        <v>24</v>
      </c>
      <c r="N74" s="2" t="s">
        <v>24</v>
      </c>
      <c r="O74" s="2"/>
      <c r="P74" s="2" t="s">
        <v>25</v>
      </c>
      <c r="Q74" s="2">
        <v>44256</v>
      </c>
      <c r="R74" s="2" t="s">
        <v>257</v>
      </c>
    </row>
    <row r="75" spans="5:18">
      <c r="E75" s="2">
        <v>59</v>
      </c>
      <c r="F75" s="2" t="s">
        <v>258</v>
      </c>
      <c r="G75" s="2" t="s">
        <v>259</v>
      </c>
      <c r="H75" s="2" t="s">
        <v>252</v>
      </c>
      <c r="I75" s="2" t="s">
        <v>260</v>
      </c>
      <c r="J75" s="2" t="s">
        <v>244</v>
      </c>
      <c r="K75" s="2" t="s">
        <v>255</v>
      </c>
      <c r="L75" s="2" t="s">
        <v>256</v>
      </c>
      <c r="M75" s="2" t="s">
        <v>24</v>
      </c>
      <c r="N75" s="2" t="s">
        <v>24</v>
      </c>
      <c r="O75" s="2"/>
      <c r="P75" s="2" t="s">
        <v>25</v>
      </c>
      <c r="Q75" s="2">
        <v>44256</v>
      </c>
      <c r="R75" s="2" t="s">
        <v>257</v>
      </c>
    </row>
    <row r="76" spans="5:18">
      <c r="E76" s="2">
        <v>60</v>
      </c>
      <c r="F76" s="2" t="s">
        <v>261</v>
      </c>
      <c r="G76" s="2" t="s">
        <v>262</v>
      </c>
      <c r="H76" s="2" t="s">
        <v>263</v>
      </c>
      <c r="I76" s="2" t="s">
        <v>264</v>
      </c>
      <c r="J76" s="2" t="s">
        <v>265</v>
      </c>
      <c r="K76" s="2" t="s">
        <v>266</v>
      </c>
      <c r="L76" s="2" t="s">
        <v>267</v>
      </c>
      <c r="M76" s="2" t="s">
        <v>24</v>
      </c>
      <c r="N76" s="2" t="s">
        <v>24</v>
      </c>
      <c r="O76" s="2" t="s">
        <v>24</v>
      </c>
      <c r="P76" s="2" t="s">
        <v>68</v>
      </c>
      <c r="Q76" s="2">
        <v>44196</v>
      </c>
      <c r="R76" s="2" t="s">
        <v>268</v>
      </c>
    </row>
    <row r="77" spans="5:18">
      <c r="E77" s="2">
        <v>61</v>
      </c>
      <c r="F77" s="2" t="s">
        <v>269</v>
      </c>
      <c r="G77" s="2" t="s">
        <v>270</v>
      </c>
      <c r="H77" s="2" t="s">
        <v>271</v>
      </c>
      <c r="I77" s="2" t="s">
        <v>272</v>
      </c>
      <c r="J77" s="2" t="s">
        <v>265</v>
      </c>
      <c r="K77" s="2" t="s">
        <v>90</v>
      </c>
      <c r="L77" s="2" t="s">
        <v>75</v>
      </c>
      <c r="M77" s="2" t="s">
        <v>24</v>
      </c>
      <c r="N77" s="2" t="s">
        <v>24</v>
      </c>
      <c r="O77" s="2" t="s">
        <v>24</v>
      </c>
      <c r="P77" s="2" t="s">
        <v>68</v>
      </c>
      <c r="Q77" s="2">
        <v>44255</v>
      </c>
      <c r="R77" s="2" t="s">
        <v>273</v>
      </c>
    </row>
    <row r="78" spans="5:18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5:18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5:18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5:18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5:18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5:18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5:18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5:18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5:18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5:18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5:18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5:18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5:18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5:18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5:18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5:18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5:18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5:18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5:18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5:18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5:18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5:18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5:18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5:18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5:18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5:18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5:18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5:18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5:18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5:18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5:18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5:18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5:18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5:18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5:18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5:18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5:18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5:18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5:18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5:18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5:18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5:18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5:18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5:18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5:18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5:18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5:18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5:18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5:18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5:18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5:18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5:18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5:18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5:18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5:18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5:18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5:18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5:18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5:18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5:18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5:18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5:18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5:18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5:18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5:18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5:18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5:18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5:18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5:18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5:18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5:18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5:18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5:18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5:18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5:18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5:18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5:18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5:18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5:18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5:18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5:18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5:18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5:18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5:18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5:18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5:18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5:18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5:18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5:18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5:18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5:18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5:18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5:18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5:18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5:18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5:18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5:18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5:18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5:18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5:18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5:18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5:18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5:18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5:18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5:18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5:18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5:18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5:18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5:18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5:18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5:18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5:18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5:18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5:18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5:18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5:18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5:18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5:18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5:18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5:18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5:18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5:18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5:18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5:18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5:18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5:18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5:18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5:18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5:18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5:18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5:18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5:18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5:18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5:18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5:18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5:18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5:18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5:18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5:18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5:18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5:18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5:18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5:18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5:18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5:18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5:18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5:18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5:18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5:18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5:18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5:18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5:18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5:18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5:18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5:18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5:18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5:18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5:18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5:18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5:18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5:18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5:18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5:18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5:18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5:18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5:18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5:18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5:18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5:18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5:18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5:18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5:18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5:18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5:18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5:18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5:18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5:18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5:18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5:18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5:18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5:18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5:18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5:18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5:18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5:18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5:18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5:18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5:18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5:18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5:18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5:18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5:18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5:18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5:18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5:18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5:18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5:18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5:18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5:18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5:18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5:18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5:18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5:18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5:18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5:18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5:18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5:18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5:18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5:18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5:18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5:18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5:18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5:18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5:18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5:18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5:18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5:18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5:18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5:18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5:18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5:18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5:18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5:18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5:18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5:18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5:18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5:18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5:18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5:18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5:18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5:18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5:18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5:18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5:18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5:18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5:18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5:18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5:18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5:18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5:18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5:18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5:18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5:18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5:18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5:18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5:18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5:18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5:18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5:18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5:18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5:18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5:18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5:18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5:18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5:18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5:18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5:18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5:18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5:18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5:18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5:18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5:18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5:18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5:18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5:18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5:18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5:18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5:18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5:18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5:18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5:18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5:18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5:18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5:18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5:18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5:18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5:18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5:18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5:18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5:18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5:18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5:18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5:18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5:18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5:18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5:18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5:18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5:18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5:18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5:18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5:18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5:18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5:18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5:18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5:18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5:18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5:18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5:18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5:18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5:18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5:18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5:18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5:18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</sheetData>
  <sheetProtection password="9032" sheet="1" autoFilter="0" pivotTables="0"/>
  <autoFilter ref="E15:R77" xr:uid="{00000000-0009-0000-0000-000000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</mergeCells>
  <conditionalFormatting sqref="Q17:Q380">
    <cfRule type="cellIs" dxfId="0" priority="1" stopIfTrue="1" operator="lessThan">
      <formula>$T$15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79"/>
  <sheetViews>
    <sheetView showGridLines="0" zoomScale="62" zoomScaleNormal="62" workbookViewId="0">
      <pane ySplit="16" topLeftCell="A54" activePane="bottomLeft" state="frozen"/>
      <selection pane="bottomLeft" activeCell="H57" sqref="H57"/>
    </sheetView>
  </sheetViews>
  <sheetFormatPr defaultRowHeight="15"/>
  <cols>
    <col min="1" max="5" width="11.42578125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81" bestFit="1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22.28515625" customWidth="1"/>
    <col min="19" max="19" width="23.42578125" bestFit="1" customWidth="1"/>
    <col min="20" max="256" width="11.42578125" customWidth="1"/>
  </cols>
  <sheetData>
    <row r="1" spans="2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0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20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20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0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0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0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20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20" ht="33.75" customHeight="1">
      <c r="B13" s="1"/>
      <c r="C13" s="1"/>
      <c r="D13" s="1"/>
      <c r="E13" s="23" t="s">
        <v>274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"/>
    </row>
    <row r="14" spans="2:20" ht="50.1" customHeight="1">
      <c r="B14" s="1"/>
      <c r="C14" s="1"/>
      <c r="D14" s="1"/>
      <c r="E14" s="24" t="s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"/>
    </row>
    <row r="15" spans="2:20" ht="50.1" customHeight="1">
      <c r="B15" s="1"/>
      <c r="C15" s="1"/>
      <c r="D15" s="1"/>
      <c r="E15" s="25" t="s">
        <v>2</v>
      </c>
      <c r="F15" s="25" t="s">
        <v>3</v>
      </c>
      <c r="G15" s="25" t="s">
        <v>4</v>
      </c>
      <c r="H15" s="21" t="s">
        <v>5</v>
      </c>
      <c r="I15" s="21" t="s">
        <v>6</v>
      </c>
      <c r="J15" s="21" t="s">
        <v>7</v>
      </c>
      <c r="K15" s="21" t="s">
        <v>8</v>
      </c>
      <c r="L15" s="21" t="s">
        <v>9</v>
      </c>
      <c r="M15" s="21" t="s">
        <v>10</v>
      </c>
      <c r="N15" s="21" t="s">
        <v>11</v>
      </c>
      <c r="O15" s="21" t="s">
        <v>275</v>
      </c>
      <c r="P15" s="21" t="s">
        <v>13</v>
      </c>
      <c r="Q15" s="21" t="s">
        <v>14</v>
      </c>
      <c r="R15" s="21" t="s">
        <v>15</v>
      </c>
      <c r="S15" s="1" t="s">
        <v>16</v>
      </c>
      <c r="T15" s="8">
        <f ca="1">TODAY()</f>
        <v>44258</v>
      </c>
    </row>
    <row r="16" spans="2:20" ht="50.1" customHeight="1">
      <c r="B16" s="1"/>
      <c r="C16" s="1"/>
      <c r="D16" s="1"/>
      <c r="E16" s="25"/>
      <c r="F16" s="25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"/>
    </row>
    <row r="17" spans="5:18" ht="105">
      <c r="E17" s="2">
        <v>1</v>
      </c>
      <c r="F17" s="2" t="s">
        <v>17</v>
      </c>
      <c r="G17" s="3" t="s">
        <v>18</v>
      </c>
      <c r="H17" s="3" t="s">
        <v>19</v>
      </c>
      <c r="I17" s="3" t="s">
        <v>20</v>
      </c>
      <c r="J17" s="3" t="s">
        <v>21</v>
      </c>
      <c r="K17" s="3" t="s">
        <v>22</v>
      </c>
      <c r="L17" s="2" t="s">
        <v>23</v>
      </c>
      <c r="M17" s="2" t="s">
        <v>24</v>
      </c>
      <c r="N17" s="2"/>
      <c r="O17" s="2"/>
      <c r="P17" s="2" t="str">
        <f ca="1">IF(Q17&lt;$T$15,"Caducado","Vigente")</f>
        <v>Vigente</v>
      </c>
      <c r="Q17" s="5">
        <v>44616</v>
      </c>
      <c r="R17" s="2" t="s">
        <v>26</v>
      </c>
    </row>
    <row r="18" spans="5:18" ht="75" customHeight="1">
      <c r="E18" s="2">
        <v>2</v>
      </c>
      <c r="F18" s="2" t="s">
        <v>27</v>
      </c>
      <c r="G18" s="3" t="s">
        <v>28</v>
      </c>
      <c r="H18" s="3" t="s">
        <v>29</v>
      </c>
      <c r="I18" s="3" t="s">
        <v>30</v>
      </c>
      <c r="J18" s="3" t="s">
        <v>31</v>
      </c>
      <c r="K18" s="3" t="s">
        <v>32</v>
      </c>
      <c r="L18" s="2" t="s">
        <v>33</v>
      </c>
      <c r="M18" s="2" t="s">
        <v>24</v>
      </c>
      <c r="N18" s="2" t="s">
        <v>24</v>
      </c>
      <c r="O18" s="2" t="s">
        <v>24</v>
      </c>
      <c r="P18" s="2" t="str">
        <f t="shared" ref="P18:P67" ca="1" si="0">IF(Q18&lt;$T$15,"Caducado","Vigente")</f>
        <v>Vigente</v>
      </c>
      <c r="Q18" s="5">
        <v>44316</v>
      </c>
      <c r="R18" s="2" t="s">
        <v>34</v>
      </c>
    </row>
    <row r="19" spans="5:18" ht="90">
      <c r="E19" s="2">
        <v>3</v>
      </c>
      <c r="F19" s="2" t="s">
        <v>35</v>
      </c>
      <c r="G19" s="3" t="s">
        <v>36</v>
      </c>
      <c r="H19" s="3" t="s">
        <v>29</v>
      </c>
      <c r="I19" s="3" t="s">
        <v>37</v>
      </c>
      <c r="J19" s="3" t="s">
        <v>38</v>
      </c>
      <c r="K19" s="3" t="s">
        <v>39</v>
      </c>
      <c r="L19" s="6" t="s">
        <v>33</v>
      </c>
      <c r="M19" s="2" t="s">
        <v>24</v>
      </c>
      <c r="N19" s="2"/>
      <c r="O19" s="2" t="s">
        <v>24</v>
      </c>
      <c r="P19" s="2" t="str">
        <f t="shared" ca="1" si="0"/>
        <v>Vigente</v>
      </c>
      <c r="Q19" s="5">
        <v>44561</v>
      </c>
      <c r="R19" s="3" t="s">
        <v>40</v>
      </c>
    </row>
    <row r="20" spans="5:18" ht="75">
      <c r="E20" s="2">
        <v>4</v>
      </c>
      <c r="F20" s="2" t="s">
        <v>41</v>
      </c>
      <c r="G20" s="3" t="s">
        <v>42</v>
      </c>
      <c r="H20" s="3" t="s">
        <v>29</v>
      </c>
      <c r="I20" s="3" t="s">
        <v>43</v>
      </c>
      <c r="J20" s="3" t="s">
        <v>38</v>
      </c>
      <c r="K20" s="3" t="s">
        <v>44</v>
      </c>
      <c r="L20" s="2" t="s">
        <v>45</v>
      </c>
      <c r="M20" s="2" t="s">
        <v>24</v>
      </c>
      <c r="N20" s="2"/>
      <c r="O20" s="2" t="s">
        <v>24</v>
      </c>
      <c r="P20" s="2" t="str">
        <f t="shared" ca="1" si="0"/>
        <v>Vigente</v>
      </c>
      <c r="Q20" s="5">
        <v>44561</v>
      </c>
      <c r="R20" s="2" t="s">
        <v>46</v>
      </c>
    </row>
    <row r="21" spans="5:18" ht="45">
      <c r="E21" s="2">
        <v>5</v>
      </c>
      <c r="F21" s="2" t="s">
        <v>47</v>
      </c>
      <c r="G21" s="3" t="s">
        <v>48</v>
      </c>
      <c r="H21" s="3" t="s">
        <v>29</v>
      </c>
      <c r="I21" s="3" t="s">
        <v>49</v>
      </c>
      <c r="J21" s="3" t="s">
        <v>38</v>
      </c>
      <c r="K21" s="3" t="s">
        <v>44</v>
      </c>
      <c r="L21" s="2" t="s">
        <v>45</v>
      </c>
      <c r="M21" s="2" t="s">
        <v>24</v>
      </c>
      <c r="N21" s="2"/>
      <c r="O21" s="2" t="s">
        <v>24</v>
      </c>
      <c r="P21" s="2" t="str">
        <f t="shared" ca="1" si="0"/>
        <v>Vigente</v>
      </c>
      <c r="Q21" s="5">
        <v>44561</v>
      </c>
      <c r="R21" s="2" t="s">
        <v>50</v>
      </c>
    </row>
    <row r="22" spans="5:18" ht="45">
      <c r="E22" s="2">
        <v>6</v>
      </c>
      <c r="F22" s="2" t="s">
        <v>51</v>
      </c>
      <c r="G22" s="3" t="s">
        <v>52</v>
      </c>
      <c r="H22" s="3" t="s">
        <v>29</v>
      </c>
      <c r="I22" s="3" t="s">
        <v>53</v>
      </c>
      <c r="J22" s="3" t="s">
        <v>38</v>
      </c>
      <c r="K22" s="3" t="s">
        <v>44</v>
      </c>
      <c r="L22" s="2" t="s">
        <v>45</v>
      </c>
      <c r="M22" s="2" t="s">
        <v>24</v>
      </c>
      <c r="N22" s="2"/>
      <c r="O22" s="2" t="s">
        <v>24</v>
      </c>
      <c r="P22" s="2" t="str">
        <f t="shared" ca="1" si="0"/>
        <v>Vigente</v>
      </c>
      <c r="Q22" s="5">
        <v>44561</v>
      </c>
      <c r="R22" s="2" t="s">
        <v>46</v>
      </c>
    </row>
    <row r="23" spans="5:18" ht="75">
      <c r="E23" s="2">
        <v>7</v>
      </c>
      <c r="F23" s="2" t="s">
        <v>54</v>
      </c>
      <c r="G23" s="3" t="s">
        <v>55</v>
      </c>
      <c r="H23" s="3" t="s">
        <v>29</v>
      </c>
      <c r="I23" s="3" t="s">
        <v>56</v>
      </c>
      <c r="J23" s="3" t="s">
        <v>38</v>
      </c>
      <c r="K23" s="3" t="s">
        <v>44</v>
      </c>
      <c r="L23" s="2" t="s">
        <v>45</v>
      </c>
      <c r="M23" s="2" t="s">
        <v>24</v>
      </c>
      <c r="N23" s="2"/>
      <c r="O23" s="2" t="s">
        <v>24</v>
      </c>
      <c r="P23" s="2" t="str">
        <f t="shared" ca="1" si="0"/>
        <v>Vigente</v>
      </c>
      <c r="Q23" s="5">
        <v>44561</v>
      </c>
      <c r="R23" s="2" t="s">
        <v>50</v>
      </c>
    </row>
    <row r="24" spans="5:18" ht="75" customHeight="1">
      <c r="E24" s="2">
        <v>8</v>
      </c>
      <c r="F24" s="2" t="s">
        <v>57</v>
      </c>
      <c r="G24" s="3" t="s">
        <v>58</v>
      </c>
      <c r="H24" s="3" t="s">
        <v>29</v>
      </c>
      <c r="I24" s="3" t="s">
        <v>59</v>
      </c>
      <c r="J24" s="3" t="s">
        <v>38</v>
      </c>
      <c r="K24" s="3" t="s">
        <v>44</v>
      </c>
      <c r="L24" s="2" t="s">
        <v>45</v>
      </c>
      <c r="M24" s="2" t="s">
        <v>24</v>
      </c>
      <c r="N24" s="2"/>
      <c r="O24" s="2" t="s">
        <v>24</v>
      </c>
      <c r="P24" s="2" t="str">
        <f t="shared" ca="1" si="0"/>
        <v>Vigente</v>
      </c>
      <c r="Q24" s="5">
        <v>44561</v>
      </c>
      <c r="R24" s="2" t="s">
        <v>60</v>
      </c>
    </row>
    <row r="25" spans="5:18" ht="75" customHeight="1">
      <c r="E25" s="2">
        <v>9</v>
      </c>
      <c r="F25" s="2" t="s">
        <v>61</v>
      </c>
      <c r="G25" s="3" t="s">
        <v>62</v>
      </c>
      <c r="H25" s="3" t="s">
        <v>63</v>
      </c>
      <c r="I25" s="3" t="s">
        <v>64</v>
      </c>
      <c r="J25" s="3" t="s">
        <v>65</v>
      </c>
      <c r="K25" s="3" t="s">
        <v>66</v>
      </c>
      <c r="L25" s="2" t="s">
        <v>67</v>
      </c>
      <c r="M25" s="2" t="s">
        <v>24</v>
      </c>
      <c r="N25" s="2" t="s">
        <v>24</v>
      </c>
      <c r="O25" s="2"/>
      <c r="P25" s="2" t="str">
        <f t="shared" ca="1" si="0"/>
        <v>Caducado</v>
      </c>
      <c r="Q25" s="5">
        <v>43983</v>
      </c>
      <c r="R25" s="2" t="s">
        <v>69</v>
      </c>
    </row>
    <row r="26" spans="5:18" ht="75" customHeight="1">
      <c r="E26" s="2">
        <v>10</v>
      </c>
      <c r="F26" s="2" t="s">
        <v>70</v>
      </c>
      <c r="G26" s="3" t="s">
        <v>71</v>
      </c>
      <c r="H26" s="3" t="s">
        <v>72</v>
      </c>
      <c r="I26" s="3" t="s">
        <v>73</v>
      </c>
      <c r="J26" s="3" t="s">
        <v>74</v>
      </c>
      <c r="K26" s="3" t="s">
        <v>32</v>
      </c>
      <c r="L26" s="2" t="str">
        <f>"+49 (0)40 / 30 39 49 - 60 / info@kiwa.de"</f>
        <v>+49 (0)40 / 30 39 49 - 60 / info@kiwa.de</v>
      </c>
      <c r="M26" s="2" t="s">
        <v>24</v>
      </c>
      <c r="N26" s="2" t="s">
        <v>24</v>
      </c>
      <c r="O26" s="2" t="s">
        <v>24</v>
      </c>
      <c r="P26" s="2" t="str">
        <f t="shared" ca="1" si="0"/>
        <v>Caducado</v>
      </c>
      <c r="Q26" s="5">
        <v>44227</v>
      </c>
      <c r="R26" s="2" t="s">
        <v>76</v>
      </c>
    </row>
    <row r="27" spans="5:18" ht="60">
      <c r="E27" s="2">
        <v>11</v>
      </c>
      <c r="F27" s="2" t="s">
        <v>77</v>
      </c>
      <c r="G27" s="3" t="s">
        <v>78</v>
      </c>
      <c r="H27" s="2" t="s">
        <v>79</v>
      </c>
      <c r="I27" s="10" t="s">
        <v>80</v>
      </c>
      <c r="J27" s="2" t="s">
        <v>81</v>
      </c>
      <c r="K27" s="2" t="s">
        <v>44</v>
      </c>
      <c r="L27" s="2" t="s">
        <v>45</v>
      </c>
      <c r="M27" s="2" t="s">
        <v>24</v>
      </c>
      <c r="N27" s="9"/>
      <c r="O27" s="2" t="s">
        <v>24</v>
      </c>
      <c r="P27" s="2" t="str">
        <f t="shared" ca="1" si="0"/>
        <v>Caducado</v>
      </c>
      <c r="Q27" s="5">
        <v>44196</v>
      </c>
      <c r="R27" s="2" t="s">
        <v>82</v>
      </c>
    </row>
    <row r="28" spans="5:18" ht="30">
      <c r="E28" s="2">
        <v>12</v>
      </c>
      <c r="F28" s="2" t="s">
        <v>83</v>
      </c>
      <c r="G28" s="3" t="s">
        <v>84</v>
      </c>
      <c r="H28" s="2" t="s">
        <v>79</v>
      </c>
      <c r="I28" s="2" t="s">
        <v>85</v>
      </c>
      <c r="J28" s="2" t="s">
        <v>81</v>
      </c>
      <c r="K28" s="2" t="s">
        <v>44</v>
      </c>
      <c r="L28" s="2" t="s">
        <v>45</v>
      </c>
      <c r="M28" s="2" t="s">
        <v>24</v>
      </c>
      <c r="N28" s="9"/>
      <c r="O28" s="2" t="s">
        <v>24</v>
      </c>
      <c r="P28" s="2" t="str">
        <f t="shared" ca="1" si="0"/>
        <v>Caducado</v>
      </c>
      <c r="Q28" s="5">
        <v>44196</v>
      </c>
      <c r="R28" s="2" t="s">
        <v>82</v>
      </c>
    </row>
    <row r="29" spans="5:18" ht="30">
      <c r="E29" s="2">
        <v>13</v>
      </c>
      <c r="F29" s="2" t="s">
        <v>86</v>
      </c>
      <c r="G29" s="2" t="s">
        <v>87</v>
      </c>
      <c r="H29" s="3" t="s">
        <v>88</v>
      </c>
      <c r="I29" s="3" t="s">
        <v>89</v>
      </c>
      <c r="J29" s="3" t="s">
        <v>38</v>
      </c>
      <c r="K29" s="2" t="s">
        <v>90</v>
      </c>
      <c r="L29" s="2" t="str">
        <f>"+49 (0)40 / 30 39 49 - 60 / info@kiwa.de"</f>
        <v>+49 (0)40 / 30 39 49 - 60 / info@kiwa.de</v>
      </c>
      <c r="M29" s="2" t="s">
        <v>24</v>
      </c>
      <c r="N29" s="2" t="s">
        <v>24</v>
      </c>
      <c r="O29" s="2" t="s">
        <v>24</v>
      </c>
      <c r="P29" s="2" t="str">
        <f t="shared" ca="1" si="0"/>
        <v>Vigente</v>
      </c>
      <c r="Q29" s="5">
        <v>44286</v>
      </c>
      <c r="R29" s="2" t="s">
        <v>91</v>
      </c>
    </row>
    <row r="30" spans="5:18" ht="45">
      <c r="E30" s="2">
        <v>14</v>
      </c>
      <c r="F30" s="2" t="s">
        <v>92</v>
      </c>
      <c r="G30" s="2" t="s">
        <v>93</v>
      </c>
      <c r="H30" s="3" t="s">
        <v>88</v>
      </c>
      <c r="I30" s="10" t="s">
        <v>94</v>
      </c>
      <c r="J30" s="3" t="s">
        <v>38</v>
      </c>
      <c r="K30" s="2" t="s">
        <v>90</v>
      </c>
      <c r="L30" s="2" t="str">
        <f>"+49 (0)40 / 30 39 49 - 60 / info@kiwa.de"</f>
        <v>+49 (0)40 / 30 39 49 - 60 / info@kiwa.de</v>
      </c>
      <c r="M30" s="2" t="s">
        <v>24</v>
      </c>
      <c r="N30" s="2" t="s">
        <v>24</v>
      </c>
      <c r="O30" s="2" t="s">
        <v>24</v>
      </c>
      <c r="P30" s="2" t="str">
        <f t="shared" ca="1" si="0"/>
        <v>Vigente</v>
      </c>
      <c r="Q30" s="5">
        <v>44347</v>
      </c>
      <c r="R30" s="2" t="s">
        <v>95</v>
      </c>
    </row>
    <row r="31" spans="5:18" ht="45">
      <c r="E31" s="2">
        <v>15</v>
      </c>
      <c r="F31" s="2" t="s">
        <v>96</v>
      </c>
      <c r="G31" s="2" t="s">
        <v>97</v>
      </c>
      <c r="H31" s="3" t="s">
        <v>88</v>
      </c>
      <c r="I31" s="10" t="s">
        <v>98</v>
      </c>
      <c r="J31" s="3" t="s">
        <v>38</v>
      </c>
      <c r="K31" s="2" t="s">
        <v>90</v>
      </c>
      <c r="L31" s="2" t="str">
        <f>"+49 (0)40 / 30 39 49 - 60 / info@kiwa.de"</f>
        <v>+49 (0)40 / 30 39 49 - 60 / info@kiwa.de</v>
      </c>
      <c r="M31" s="2" t="s">
        <v>24</v>
      </c>
      <c r="N31" s="2" t="s">
        <v>24</v>
      </c>
      <c r="O31" s="2" t="s">
        <v>24</v>
      </c>
      <c r="P31" s="2" t="str">
        <f t="shared" ca="1" si="0"/>
        <v>Vigente</v>
      </c>
      <c r="Q31" s="5">
        <v>44347</v>
      </c>
      <c r="R31" s="2" t="s">
        <v>95</v>
      </c>
    </row>
    <row r="32" spans="5:18" ht="75">
      <c r="E32" s="2">
        <v>16</v>
      </c>
      <c r="F32" s="2" t="s">
        <v>99</v>
      </c>
      <c r="G32" s="3" t="s">
        <v>100</v>
      </c>
      <c r="H32" s="2" t="s">
        <v>101</v>
      </c>
      <c r="I32" s="10" t="s">
        <v>102</v>
      </c>
      <c r="J32" s="3" t="s">
        <v>38</v>
      </c>
      <c r="K32" s="3" t="s">
        <v>103</v>
      </c>
      <c r="L32" s="2" t="str">
        <f>"+593 +2 453 4343/453 4344 / info@qcsecuador.com"</f>
        <v>+593 +2 453 4343/453 4344 / info@qcsecuador.com</v>
      </c>
      <c r="M32" s="2" t="s">
        <v>24</v>
      </c>
      <c r="N32" s="2" t="s">
        <v>24</v>
      </c>
      <c r="O32" s="2" t="s">
        <v>24</v>
      </c>
      <c r="P32" s="2" t="str">
        <f t="shared" ca="1" si="0"/>
        <v>Caducado</v>
      </c>
      <c r="Q32" s="5">
        <v>44225</v>
      </c>
      <c r="R32" s="2" t="s">
        <v>105</v>
      </c>
    </row>
    <row r="33" spans="5:18" ht="30">
      <c r="E33" s="2">
        <v>17</v>
      </c>
      <c r="F33" s="2" t="s">
        <v>106</v>
      </c>
      <c r="G33" s="2" t="s">
        <v>107</v>
      </c>
      <c r="H33" s="2" t="s">
        <v>108</v>
      </c>
      <c r="I33" s="2" t="s">
        <v>109</v>
      </c>
      <c r="J33" s="3" t="s">
        <v>38</v>
      </c>
      <c r="K33" s="2" t="s">
        <v>90</v>
      </c>
      <c r="L33" s="2" t="str">
        <f>"+49 (0)40 / 30 39 49 - 60 / info@kiwa.de"</f>
        <v>+49 (0)40 / 30 39 49 - 60 / info@kiwa.de</v>
      </c>
      <c r="M33" s="2" t="s">
        <v>24</v>
      </c>
      <c r="N33" s="9"/>
      <c r="O33" s="2" t="s">
        <v>24</v>
      </c>
      <c r="P33" s="2" t="str">
        <f t="shared" ca="1" si="0"/>
        <v>Caducado</v>
      </c>
      <c r="Q33" s="5">
        <v>44255</v>
      </c>
      <c r="R33" s="2" t="s">
        <v>110</v>
      </c>
    </row>
    <row r="34" spans="5:18" ht="30">
      <c r="E34" s="2">
        <v>18</v>
      </c>
      <c r="F34" s="2" t="s">
        <v>111</v>
      </c>
      <c r="G34" s="3" t="s">
        <v>112</v>
      </c>
      <c r="H34" s="2" t="s">
        <v>108</v>
      </c>
      <c r="I34" s="2" t="s">
        <v>113</v>
      </c>
      <c r="J34" s="3" t="s">
        <v>38</v>
      </c>
      <c r="K34" s="2" t="s">
        <v>90</v>
      </c>
      <c r="L34" s="2" t="str">
        <f>"+49 (0)40 / 30 39 49 - 60 / info@kiwa.de"</f>
        <v>+49 (0)40 / 30 39 49 - 60 / info@kiwa.de</v>
      </c>
      <c r="M34" s="2" t="s">
        <v>24</v>
      </c>
      <c r="N34" s="2" t="s">
        <v>24</v>
      </c>
      <c r="O34" s="2" t="s">
        <v>24</v>
      </c>
      <c r="P34" s="2" t="str">
        <f t="shared" ca="1" si="0"/>
        <v>Caducado</v>
      </c>
      <c r="Q34" s="5">
        <v>44255</v>
      </c>
      <c r="R34" s="2" t="s">
        <v>110</v>
      </c>
    </row>
    <row r="35" spans="5:18" ht="30">
      <c r="E35" s="2">
        <v>19</v>
      </c>
      <c r="F35" s="2" t="s">
        <v>114</v>
      </c>
      <c r="G35" s="2" t="s">
        <v>115</v>
      </c>
      <c r="H35" s="2" t="s">
        <v>108</v>
      </c>
      <c r="I35" s="2" t="s">
        <v>116</v>
      </c>
      <c r="J35" s="3" t="s">
        <v>38</v>
      </c>
      <c r="K35" s="2" t="s">
        <v>90</v>
      </c>
      <c r="L35" s="2" t="str">
        <f>"+49 (0)40 / 30 39 49 - 60 / info@kiwa.de"</f>
        <v>+49 (0)40 / 30 39 49 - 60 / info@kiwa.de</v>
      </c>
      <c r="M35" s="2" t="s">
        <v>24</v>
      </c>
      <c r="N35" s="2" t="s">
        <v>24</v>
      </c>
      <c r="O35" s="2" t="s">
        <v>24</v>
      </c>
      <c r="P35" s="2" t="str">
        <f t="shared" ca="1" si="0"/>
        <v>Caducado</v>
      </c>
      <c r="Q35" s="5">
        <v>44255</v>
      </c>
      <c r="R35" s="2" t="s">
        <v>110</v>
      </c>
    </row>
    <row r="36" spans="5:18" ht="30">
      <c r="E36" s="2">
        <v>20</v>
      </c>
      <c r="F36" s="2" t="s">
        <v>117</v>
      </c>
      <c r="G36" s="3" t="s">
        <v>118</v>
      </c>
      <c r="H36" s="2" t="s">
        <v>108</v>
      </c>
      <c r="I36" s="2" t="s">
        <v>119</v>
      </c>
      <c r="J36" s="2" t="s">
        <v>120</v>
      </c>
      <c r="K36" s="2" t="s">
        <v>90</v>
      </c>
      <c r="L36" s="2" t="str">
        <f>"+49 (0)40 / 30 39 49 - 60 / info@kiwa.de"</f>
        <v>+49 (0)40 / 30 39 49 - 60 / info@kiwa.de</v>
      </c>
      <c r="M36" s="2" t="s">
        <v>24</v>
      </c>
      <c r="N36" s="2" t="s">
        <v>24</v>
      </c>
      <c r="O36" s="2" t="s">
        <v>24</v>
      </c>
      <c r="P36" s="2" t="str">
        <f t="shared" ca="1" si="0"/>
        <v>Caducado</v>
      </c>
      <c r="Q36" s="5">
        <v>44255</v>
      </c>
      <c r="R36" s="2" t="s">
        <v>110</v>
      </c>
    </row>
    <row r="37" spans="5:18" ht="30">
      <c r="E37" s="2">
        <v>21</v>
      </c>
      <c r="F37" s="2" t="s">
        <v>121</v>
      </c>
      <c r="G37" s="2" t="s">
        <v>122</v>
      </c>
      <c r="H37" s="2" t="s">
        <v>123</v>
      </c>
      <c r="I37" s="2" t="s">
        <v>124</v>
      </c>
      <c r="J37" s="3" t="s">
        <v>38</v>
      </c>
      <c r="K37" s="2" t="s">
        <v>125</v>
      </c>
      <c r="L37" s="2" t="str">
        <f>"+33 (0)5 62 07 34 24 / www.ecocert.com"</f>
        <v>+33 (0)5 62 07 34 24 / www.ecocert.com</v>
      </c>
      <c r="M37" s="2" t="s">
        <v>24</v>
      </c>
      <c r="N37" s="2" t="s">
        <v>24</v>
      </c>
      <c r="O37" s="2" t="s">
        <v>24</v>
      </c>
      <c r="P37" s="2" t="str">
        <f t="shared" ca="1" si="0"/>
        <v>Caducado</v>
      </c>
      <c r="Q37" s="5">
        <v>44196</v>
      </c>
      <c r="R37" s="2" t="s">
        <v>127</v>
      </c>
    </row>
    <row r="38" spans="5:18" ht="90">
      <c r="E38" s="2">
        <v>22</v>
      </c>
      <c r="F38" s="2" t="s">
        <v>128</v>
      </c>
      <c r="G38" s="2" t="s">
        <v>129</v>
      </c>
      <c r="H38" s="2" t="s">
        <v>123</v>
      </c>
      <c r="I38" s="3" t="s">
        <v>130</v>
      </c>
      <c r="J38" s="3" t="s">
        <v>38</v>
      </c>
      <c r="K38" s="2" t="s">
        <v>125</v>
      </c>
      <c r="L38" s="2" t="str">
        <f>"+33 (0)5 62 07 34 24 / www.ecocert.com"</f>
        <v>+33 (0)5 62 07 34 24 / www.ecocert.com</v>
      </c>
      <c r="M38" s="2" t="s">
        <v>24</v>
      </c>
      <c r="N38" s="2"/>
      <c r="O38" s="2" t="s">
        <v>24</v>
      </c>
      <c r="P38" s="2" t="str">
        <f t="shared" ca="1" si="0"/>
        <v>Caducado</v>
      </c>
      <c r="Q38" s="5">
        <v>44196</v>
      </c>
      <c r="R38" s="2" t="s">
        <v>127</v>
      </c>
    </row>
    <row r="39" spans="5:18" ht="30">
      <c r="E39" s="2">
        <v>23</v>
      </c>
      <c r="F39" s="2" t="s">
        <v>131</v>
      </c>
      <c r="G39" s="2" t="s">
        <v>132</v>
      </c>
      <c r="H39" s="2" t="s">
        <v>123</v>
      </c>
      <c r="I39" s="2" t="s">
        <v>133</v>
      </c>
      <c r="J39" s="3" t="s">
        <v>38</v>
      </c>
      <c r="K39" s="2" t="s">
        <v>125</v>
      </c>
      <c r="L39" s="2" t="str">
        <f>"+33 (0)5 62 07 34 24 / www.ecocert.com"</f>
        <v>+33 (0)5 62 07 34 24 / www.ecocert.com</v>
      </c>
      <c r="M39" s="2" t="s">
        <v>24</v>
      </c>
      <c r="N39" s="2" t="s">
        <v>24</v>
      </c>
      <c r="O39" s="2" t="s">
        <v>24</v>
      </c>
      <c r="P39" s="2" t="str">
        <f t="shared" ca="1" si="0"/>
        <v>Caducado</v>
      </c>
      <c r="Q39" s="5">
        <v>44196</v>
      </c>
      <c r="R39" s="2" t="s">
        <v>134</v>
      </c>
    </row>
    <row r="40" spans="5:18" ht="30">
      <c r="E40" s="2">
        <v>24</v>
      </c>
      <c r="F40" s="2" t="s">
        <v>135</v>
      </c>
      <c r="G40" s="2" t="s">
        <v>136</v>
      </c>
      <c r="H40" s="2" t="s">
        <v>123</v>
      </c>
      <c r="I40" s="2" t="s">
        <v>137</v>
      </c>
      <c r="J40" s="3" t="s">
        <v>38</v>
      </c>
      <c r="K40" s="2" t="s">
        <v>125</v>
      </c>
      <c r="L40" s="2" t="str">
        <f>"+33 (0)5 62 07 34 24 / www.ecocert.com"</f>
        <v>+33 (0)5 62 07 34 24 / www.ecocert.com</v>
      </c>
      <c r="M40" s="2" t="s">
        <v>24</v>
      </c>
      <c r="N40" s="2" t="s">
        <v>24</v>
      </c>
      <c r="O40" s="2" t="s">
        <v>24</v>
      </c>
      <c r="P40" s="2" t="str">
        <f t="shared" ca="1" si="0"/>
        <v>Caducado</v>
      </c>
      <c r="Q40" s="5">
        <v>44196</v>
      </c>
      <c r="R40" s="2" t="s">
        <v>134</v>
      </c>
    </row>
    <row r="41" spans="5:18" ht="30">
      <c r="E41" s="2">
        <v>25</v>
      </c>
      <c r="F41" s="2" t="s">
        <v>138</v>
      </c>
      <c r="G41" s="2" t="s">
        <v>139</v>
      </c>
      <c r="H41" s="2" t="s">
        <v>123</v>
      </c>
      <c r="I41" s="2" t="s">
        <v>140</v>
      </c>
      <c r="J41" s="3" t="s">
        <v>38</v>
      </c>
      <c r="K41" s="2" t="s">
        <v>125</v>
      </c>
      <c r="L41" s="2" t="str">
        <f>"+33 (0)5 62 07 34 24 / www.ecocert.com"</f>
        <v>+33 (0)5 62 07 34 24 / www.ecocert.com</v>
      </c>
      <c r="M41" s="2" t="s">
        <v>24</v>
      </c>
      <c r="N41" s="2"/>
      <c r="O41" s="2" t="s">
        <v>24</v>
      </c>
      <c r="P41" s="2" t="str">
        <f t="shared" ca="1" si="0"/>
        <v>Caducado</v>
      </c>
      <c r="Q41" s="5">
        <v>44196</v>
      </c>
      <c r="R41" s="2" t="s">
        <v>127</v>
      </c>
    </row>
    <row r="42" spans="5:18">
      <c r="E42" s="2">
        <v>26</v>
      </c>
      <c r="F42" s="2" t="s">
        <v>141</v>
      </c>
      <c r="G42" s="2" t="s">
        <v>142</v>
      </c>
      <c r="H42" s="2" t="s">
        <v>108</v>
      </c>
      <c r="I42" s="2" t="s">
        <v>143</v>
      </c>
      <c r="J42" s="2" t="s">
        <v>144</v>
      </c>
      <c r="K42" s="2" t="s">
        <v>90</v>
      </c>
      <c r="L42" s="2" t="str">
        <f t="shared" ref="L42:L47" si="1">"+49 (0)40 / 30 39 49 - 60 / info@kiwa.de"</f>
        <v>+49 (0)40 / 30 39 49 - 60 / info@kiwa.de</v>
      </c>
      <c r="M42" s="2" t="s">
        <v>24</v>
      </c>
      <c r="N42" s="11" t="s">
        <v>24</v>
      </c>
      <c r="O42" s="11" t="s">
        <v>24</v>
      </c>
      <c r="P42" s="2" t="str">
        <f t="shared" ca="1" si="0"/>
        <v>Caducado</v>
      </c>
      <c r="Q42" s="5">
        <v>44255</v>
      </c>
      <c r="R42" s="2" t="s">
        <v>110</v>
      </c>
    </row>
    <row r="43" spans="5:18">
      <c r="E43" s="2">
        <v>27</v>
      </c>
      <c r="F43" s="2" t="s">
        <v>145</v>
      </c>
      <c r="G43" s="2" t="s">
        <v>146</v>
      </c>
      <c r="H43" s="2" t="s">
        <v>108</v>
      </c>
      <c r="I43" s="2" t="s">
        <v>147</v>
      </c>
      <c r="J43" s="2" t="s">
        <v>144</v>
      </c>
      <c r="K43" s="2" t="s">
        <v>90</v>
      </c>
      <c r="L43" s="2" t="str">
        <f t="shared" si="1"/>
        <v>+49 (0)40 / 30 39 49 - 60 / info@kiwa.de</v>
      </c>
      <c r="M43" s="2" t="s">
        <v>24</v>
      </c>
      <c r="N43" s="2" t="s">
        <v>24</v>
      </c>
      <c r="O43" s="2" t="s">
        <v>24</v>
      </c>
      <c r="P43" s="2" t="str">
        <f t="shared" ca="1" si="0"/>
        <v>Caducado</v>
      </c>
      <c r="Q43" s="5">
        <v>44255</v>
      </c>
      <c r="R43" s="2" t="s">
        <v>148</v>
      </c>
    </row>
    <row r="44" spans="5:18" ht="30">
      <c r="E44" s="2">
        <v>28</v>
      </c>
      <c r="F44" s="2" t="s">
        <v>149</v>
      </c>
      <c r="G44" s="2" t="s">
        <v>150</v>
      </c>
      <c r="H44" s="2" t="s">
        <v>108</v>
      </c>
      <c r="I44" s="2" t="s">
        <v>151</v>
      </c>
      <c r="J44" s="3" t="s">
        <v>38</v>
      </c>
      <c r="K44" s="2" t="s">
        <v>90</v>
      </c>
      <c r="L44" s="2" t="str">
        <f t="shared" si="1"/>
        <v>+49 (0)40 / 30 39 49 - 60 / info@kiwa.de</v>
      </c>
      <c r="M44" s="2" t="s">
        <v>24</v>
      </c>
      <c r="N44" s="2"/>
      <c r="O44" s="2" t="s">
        <v>24</v>
      </c>
      <c r="P44" s="2" t="str">
        <f t="shared" ca="1" si="0"/>
        <v>Caducado</v>
      </c>
      <c r="Q44" s="5">
        <v>44255</v>
      </c>
      <c r="R44" s="2" t="s">
        <v>110</v>
      </c>
    </row>
    <row r="45" spans="5:18" ht="30">
      <c r="E45" s="2">
        <v>29</v>
      </c>
      <c r="F45" s="2" t="s">
        <v>152</v>
      </c>
      <c r="G45" s="2" t="s">
        <v>153</v>
      </c>
      <c r="H45" s="2" t="s">
        <v>108</v>
      </c>
      <c r="I45" s="2" t="s">
        <v>154</v>
      </c>
      <c r="J45" s="3" t="s">
        <v>38</v>
      </c>
      <c r="K45" s="2" t="s">
        <v>90</v>
      </c>
      <c r="L45" s="2" t="str">
        <f t="shared" si="1"/>
        <v>+49 (0)40 / 30 39 49 - 60 / info@kiwa.de</v>
      </c>
      <c r="M45" s="2" t="s">
        <v>24</v>
      </c>
      <c r="N45" s="2"/>
      <c r="O45" s="2" t="s">
        <v>24</v>
      </c>
      <c r="P45" s="2" t="str">
        <f t="shared" ca="1" si="0"/>
        <v>Caducado</v>
      </c>
      <c r="Q45" s="5">
        <v>44255</v>
      </c>
      <c r="R45" s="2" t="s">
        <v>110</v>
      </c>
    </row>
    <row r="46" spans="5:18" ht="30">
      <c r="E46" s="2">
        <v>30</v>
      </c>
      <c r="F46" s="2" t="s">
        <v>155</v>
      </c>
      <c r="G46" s="2" t="s">
        <v>156</v>
      </c>
      <c r="H46" s="2" t="s">
        <v>108</v>
      </c>
      <c r="I46" s="2" t="s">
        <v>157</v>
      </c>
      <c r="J46" s="3" t="s">
        <v>38</v>
      </c>
      <c r="K46" s="2" t="s">
        <v>90</v>
      </c>
      <c r="L46" s="2" t="str">
        <f t="shared" si="1"/>
        <v>+49 (0)40 / 30 39 49 - 60 / info@kiwa.de</v>
      </c>
      <c r="M46" s="2" t="s">
        <v>24</v>
      </c>
      <c r="N46" s="2" t="s">
        <v>24</v>
      </c>
      <c r="O46" s="2" t="s">
        <v>24</v>
      </c>
      <c r="P46" s="2" t="str">
        <f t="shared" ca="1" si="0"/>
        <v>Caducado</v>
      </c>
      <c r="Q46" s="5">
        <v>44255</v>
      </c>
      <c r="R46" s="2" t="s">
        <v>148</v>
      </c>
    </row>
    <row r="47" spans="5:18" ht="30">
      <c r="E47" s="2">
        <v>31</v>
      </c>
      <c r="F47" s="2" t="s">
        <v>158</v>
      </c>
      <c r="G47" s="2" t="s">
        <v>159</v>
      </c>
      <c r="H47" s="2" t="s">
        <v>108</v>
      </c>
      <c r="I47" s="2" t="s">
        <v>160</v>
      </c>
      <c r="J47" s="3" t="s">
        <v>38</v>
      </c>
      <c r="K47" s="2" t="s">
        <v>90</v>
      </c>
      <c r="L47" s="2" t="str">
        <f t="shared" si="1"/>
        <v>+49 (0)40 / 30 39 49 - 60 / info@kiwa.de</v>
      </c>
      <c r="M47" s="2" t="s">
        <v>24</v>
      </c>
      <c r="N47" s="2" t="s">
        <v>24</v>
      </c>
      <c r="O47" s="2" t="s">
        <v>24</v>
      </c>
      <c r="P47" s="2" t="str">
        <f t="shared" ca="1" si="0"/>
        <v>Caducado</v>
      </c>
      <c r="Q47" s="5">
        <v>44255</v>
      </c>
      <c r="R47" s="2" t="s">
        <v>110</v>
      </c>
    </row>
    <row r="48" spans="5:18" ht="30">
      <c r="E48" s="2">
        <v>32</v>
      </c>
      <c r="F48" s="2" t="s">
        <v>161</v>
      </c>
      <c r="G48" s="2" t="s">
        <v>162</v>
      </c>
      <c r="H48" s="9" t="s">
        <v>163</v>
      </c>
      <c r="I48" s="9" t="s">
        <v>164</v>
      </c>
      <c r="J48" s="3" t="s">
        <v>38</v>
      </c>
      <c r="K48" s="2" t="s">
        <v>165</v>
      </c>
      <c r="L48" s="2" t="str">
        <f>"+31(0)38-4260100/www.controlunion.com"</f>
        <v>+31(0)38-4260100/www.controlunion.com</v>
      </c>
      <c r="M48" s="2" t="s">
        <v>24</v>
      </c>
      <c r="N48" s="2" t="s">
        <v>24</v>
      </c>
      <c r="O48" s="2" t="s">
        <v>24</v>
      </c>
      <c r="P48" s="2" t="str">
        <f t="shared" ca="1" si="0"/>
        <v>Vigente</v>
      </c>
      <c r="Q48" s="5">
        <v>44276</v>
      </c>
      <c r="R48" s="2" t="s">
        <v>167</v>
      </c>
    </row>
    <row r="49" spans="5:18" ht="30">
      <c r="E49" s="2">
        <v>33</v>
      </c>
      <c r="F49" s="2" t="s">
        <v>168</v>
      </c>
      <c r="G49" s="2" t="s">
        <v>169</v>
      </c>
      <c r="H49" s="9" t="s">
        <v>163</v>
      </c>
      <c r="I49" s="9" t="s">
        <v>170</v>
      </c>
      <c r="J49" s="3" t="s">
        <v>38</v>
      </c>
      <c r="K49" s="2" t="s">
        <v>165</v>
      </c>
      <c r="L49" s="2" t="str">
        <f>"+31(0)38-4260100/www.controlunion.com"</f>
        <v>+31(0)38-4260100/www.controlunion.com</v>
      </c>
      <c r="M49" s="2" t="s">
        <v>24</v>
      </c>
      <c r="N49" s="2" t="s">
        <v>24</v>
      </c>
      <c r="O49" s="2" t="s">
        <v>24</v>
      </c>
      <c r="P49" s="2" t="str">
        <f t="shared" ca="1" si="0"/>
        <v>Vigente</v>
      </c>
      <c r="Q49" s="5">
        <v>44276</v>
      </c>
      <c r="R49" s="2" t="s">
        <v>167</v>
      </c>
    </row>
    <row r="50" spans="5:18" ht="30">
      <c r="E50" s="2">
        <v>34</v>
      </c>
      <c r="F50" s="2" t="s">
        <v>171</v>
      </c>
      <c r="G50" s="2" t="s">
        <v>172</v>
      </c>
      <c r="H50" s="9" t="s">
        <v>163</v>
      </c>
      <c r="I50" s="9" t="s">
        <v>173</v>
      </c>
      <c r="J50" s="3" t="s">
        <v>38</v>
      </c>
      <c r="K50" s="2" t="s">
        <v>165</v>
      </c>
      <c r="L50" s="2" t="str">
        <f>"+31(0)38-4260100/www.controlunion.com"</f>
        <v>+31(0)38-4260100/www.controlunion.com</v>
      </c>
      <c r="M50" s="2" t="s">
        <v>24</v>
      </c>
      <c r="N50" s="2" t="s">
        <v>24</v>
      </c>
      <c r="O50" s="2" t="s">
        <v>24</v>
      </c>
      <c r="P50" s="2" t="str">
        <f t="shared" ca="1" si="0"/>
        <v>Vigente</v>
      </c>
      <c r="Q50" s="5">
        <v>44276</v>
      </c>
      <c r="R50" s="2" t="s">
        <v>167</v>
      </c>
    </row>
    <row r="51" spans="5:18" ht="30">
      <c r="E51" s="2">
        <v>35</v>
      </c>
      <c r="F51" s="2" t="s">
        <v>174</v>
      </c>
      <c r="G51" s="11" t="s">
        <v>175</v>
      </c>
      <c r="H51" s="9" t="s">
        <v>163</v>
      </c>
      <c r="I51" s="9" t="s">
        <v>176</v>
      </c>
      <c r="J51" s="3" t="s">
        <v>38</v>
      </c>
      <c r="K51" s="2" t="s">
        <v>177</v>
      </c>
      <c r="L51" s="2" t="str">
        <f>"+55 14 3811 9800/ibd@ibd.com.br"</f>
        <v>+55 14 3811 9800/ibd@ibd.com.br</v>
      </c>
      <c r="M51" s="2" t="s">
        <v>24</v>
      </c>
      <c r="N51" s="2"/>
      <c r="O51" s="2" t="s">
        <v>24</v>
      </c>
      <c r="P51" s="2" t="str">
        <f t="shared" ca="1" si="0"/>
        <v>Vigente</v>
      </c>
      <c r="Q51" s="5">
        <v>44364</v>
      </c>
      <c r="R51" s="2" t="s">
        <v>179</v>
      </c>
    </row>
    <row r="52" spans="5:18">
      <c r="E52" s="2">
        <v>36</v>
      </c>
      <c r="F52" s="2" t="s">
        <v>180</v>
      </c>
      <c r="G52" s="2" t="s">
        <v>181</v>
      </c>
      <c r="H52" s="2" t="s">
        <v>182</v>
      </c>
      <c r="I52" s="2" t="s">
        <v>183</v>
      </c>
      <c r="J52" s="2" t="s">
        <v>184</v>
      </c>
      <c r="K52" s="2" t="s">
        <v>103</v>
      </c>
      <c r="L52" s="12" t="str">
        <f>"+593 2 4534344/info@qcsecuador.com"</f>
        <v>+593 2 4534344/info@qcsecuador.com</v>
      </c>
      <c r="M52" s="2" t="s">
        <v>24</v>
      </c>
      <c r="N52" s="2" t="s">
        <v>24</v>
      </c>
      <c r="O52" s="2" t="s">
        <v>24</v>
      </c>
      <c r="P52" s="2" t="str">
        <f t="shared" ca="1" si="0"/>
        <v>Caducado</v>
      </c>
      <c r="Q52" s="5">
        <v>44196</v>
      </c>
      <c r="R52" s="2" t="s">
        <v>186</v>
      </c>
    </row>
    <row r="53" spans="5:18" ht="30">
      <c r="E53" s="2">
        <v>37</v>
      </c>
      <c r="F53" s="2" t="s">
        <v>121</v>
      </c>
      <c r="G53" s="2" t="s">
        <v>122</v>
      </c>
      <c r="H53" s="2" t="s">
        <v>187</v>
      </c>
      <c r="I53" s="2" t="s">
        <v>188</v>
      </c>
      <c r="J53" s="3" t="s">
        <v>38</v>
      </c>
      <c r="K53" s="2" t="s">
        <v>125</v>
      </c>
      <c r="L53" s="2" t="str">
        <f>"+33 (0)5 62 07 34 24 / www.ecocert.com"</f>
        <v>+33 (0)5 62 07 34 24 / www.ecocert.com</v>
      </c>
      <c r="M53" s="2" t="s">
        <v>24</v>
      </c>
      <c r="N53" s="2" t="s">
        <v>24</v>
      </c>
      <c r="O53" s="2" t="s">
        <v>24</v>
      </c>
      <c r="P53" s="2" t="str">
        <f t="shared" ca="1" si="0"/>
        <v>Vigente</v>
      </c>
      <c r="Q53" s="5">
        <v>44561</v>
      </c>
      <c r="R53" s="2" t="s">
        <v>189</v>
      </c>
    </row>
    <row r="54" spans="5:18" ht="30">
      <c r="E54" s="2">
        <v>38</v>
      </c>
      <c r="F54" s="2" t="s">
        <v>190</v>
      </c>
      <c r="G54" s="2" t="s">
        <v>129</v>
      </c>
      <c r="H54" s="2" t="s">
        <v>187</v>
      </c>
      <c r="I54" s="2" t="s">
        <v>130</v>
      </c>
      <c r="J54" s="3" t="s">
        <v>38</v>
      </c>
      <c r="K54" s="2" t="s">
        <v>125</v>
      </c>
      <c r="L54" s="2" t="str">
        <f>"+33 (0)5 62 07 34 24 / www.ecocert.com"</f>
        <v>+33 (0)5 62 07 34 24 / www.ecocert.com</v>
      </c>
      <c r="M54" s="2" t="s">
        <v>24</v>
      </c>
      <c r="N54" s="2"/>
      <c r="O54" s="2" t="s">
        <v>24</v>
      </c>
      <c r="P54" s="2" t="str">
        <f t="shared" ca="1" si="0"/>
        <v>Vigente</v>
      </c>
      <c r="Q54" s="5">
        <v>44561</v>
      </c>
      <c r="R54" s="2" t="s">
        <v>189</v>
      </c>
    </row>
    <row r="55" spans="5:18">
      <c r="E55" s="2">
        <v>39</v>
      </c>
      <c r="F55" s="2" t="s">
        <v>138</v>
      </c>
      <c r="G55" s="2" t="s">
        <v>139</v>
      </c>
      <c r="H55" s="2" t="s">
        <v>187</v>
      </c>
      <c r="I55" s="2" t="s">
        <v>140</v>
      </c>
      <c r="J55" s="2" t="s">
        <v>144</v>
      </c>
      <c r="K55" s="2" t="s">
        <v>125</v>
      </c>
      <c r="L55" s="2" t="str">
        <f>"+33 (0)5 62 07 34 24 / www.ecocert.com"</f>
        <v>+33 (0)5 62 07 34 24 / www.ecocert.com</v>
      </c>
      <c r="M55" s="2" t="s">
        <v>24</v>
      </c>
      <c r="N55" s="2"/>
      <c r="O55" s="2" t="s">
        <v>24</v>
      </c>
      <c r="P55" s="2" t="str">
        <f t="shared" ca="1" si="0"/>
        <v>Vigente</v>
      </c>
      <c r="Q55" s="5">
        <v>44561</v>
      </c>
      <c r="R55" s="2" t="s">
        <v>189</v>
      </c>
    </row>
    <row r="56" spans="5:18" ht="30">
      <c r="E56" s="2">
        <v>40</v>
      </c>
      <c r="F56" s="2" t="s">
        <v>135</v>
      </c>
      <c r="G56" s="2" t="s">
        <v>191</v>
      </c>
      <c r="H56" s="2" t="s">
        <v>187</v>
      </c>
      <c r="I56" s="2" t="s">
        <v>137</v>
      </c>
      <c r="J56" s="3" t="s">
        <v>38</v>
      </c>
      <c r="K56" s="2" t="s">
        <v>125</v>
      </c>
      <c r="L56" s="2" t="str">
        <f>"+33 (0)5 62 07 34 24 / www.ecocert.com"</f>
        <v>+33 (0)5 62 07 34 24 / www.ecocert.com</v>
      </c>
      <c r="M56" s="2" t="s">
        <v>24</v>
      </c>
      <c r="N56" s="2" t="s">
        <v>24</v>
      </c>
      <c r="O56" s="2" t="s">
        <v>24</v>
      </c>
      <c r="P56" s="2" t="str">
        <f t="shared" ca="1" si="0"/>
        <v>Vigente</v>
      </c>
      <c r="Q56" s="5">
        <v>44561</v>
      </c>
      <c r="R56" s="2" t="s">
        <v>189</v>
      </c>
    </row>
    <row r="57" spans="5:18" ht="30">
      <c r="E57" s="2">
        <v>41</v>
      </c>
      <c r="F57" s="2" t="s">
        <v>131</v>
      </c>
      <c r="G57" s="2" t="s">
        <v>192</v>
      </c>
      <c r="H57" s="2" t="s">
        <v>187</v>
      </c>
      <c r="I57" s="2" t="s">
        <v>133</v>
      </c>
      <c r="J57" s="3" t="s">
        <v>38</v>
      </c>
      <c r="K57" s="2" t="s">
        <v>125</v>
      </c>
      <c r="L57" s="2" t="str">
        <f>"+33 (0)5 62 07 34 24 / www.ecocert.com"</f>
        <v>+33 (0)5 62 07 34 24 / www.ecocert.com</v>
      </c>
      <c r="M57" s="2" t="s">
        <v>24</v>
      </c>
      <c r="N57" s="2" t="s">
        <v>24</v>
      </c>
      <c r="O57" s="2" t="s">
        <v>24</v>
      </c>
      <c r="P57" s="2" t="str">
        <f t="shared" ca="1" si="0"/>
        <v>Vigente</v>
      </c>
      <c r="Q57" s="5">
        <v>44561</v>
      </c>
      <c r="R57" s="2" t="s">
        <v>189</v>
      </c>
    </row>
    <row r="58" spans="5:18" ht="30">
      <c r="E58" s="2">
        <v>42</v>
      </c>
      <c r="F58" s="2" t="s">
        <v>193</v>
      </c>
      <c r="G58" s="2" t="s">
        <v>194</v>
      </c>
      <c r="H58" s="2" t="s">
        <v>108</v>
      </c>
      <c r="I58" s="2" t="s">
        <v>195</v>
      </c>
      <c r="J58" s="3" t="s">
        <v>38</v>
      </c>
      <c r="K58" s="2" t="s">
        <v>90</v>
      </c>
      <c r="L58" s="2" t="str">
        <f t="shared" ref="L58:L67" si="2">"+49 (0)40 / 30 39 49 - 60 / info@kiwa.de"</f>
        <v>+49 (0)40 / 30 39 49 - 60 / info@kiwa.de</v>
      </c>
      <c r="M58" s="2" t="s">
        <v>24</v>
      </c>
      <c r="N58" s="2" t="s">
        <v>24</v>
      </c>
      <c r="O58" s="2" t="s">
        <v>24</v>
      </c>
      <c r="P58" s="2" t="str">
        <f t="shared" ca="1" si="0"/>
        <v>Vigente</v>
      </c>
      <c r="Q58" s="5">
        <v>44620</v>
      </c>
      <c r="R58" s="2" t="s">
        <v>196</v>
      </c>
    </row>
    <row r="59" spans="5:18" ht="30">
      <c r="E59" s="2">
        <v>43</v>
      </c>
      <c r="F59" s="2" t="s">
        <v>197</v>
      </c>
      <c r="G59" s="2" t="s">
        <v>198</v>
      </c>
      <c r="H59" s="2" t="s">
        <v>108</v>
      </c>
      <c r="I59" s="2" t="s">
        <v>199</v>
      </c>
      <c r="J59" s="3" t="s">
        <v>38</v>
      </c>
      <c r="K59" s="2" t="s">
        <v>90</v>
      </c>
      <c r="L59" s="2" t="str">
        <f t="shared" si="2"/>
        <v>+49 (0)40 / 30 39 49 - 60 / info@kiwa.de</v>
      </c>
      <c r="M59" s="2" t="s">
        <v>24</v>
      </c>
      <c r="N59" s="2" t="s">
        <v>24</v>
      </c>
      <c r="O59" s="2" t="s">
        <v>24</v>
      </c>
      <c r="P59" s="2" t="str">
        <f t="shared" ca="1" si="0"/>
        <v>Vigente</v>
      </c>
      <c r="Q59" s="5">
        <v>44620</v>
      </c>
      <c r="R59" s="2" t="s">
        <v>196</v>
      </c>
    </row>
    <row r="60" spans="5:18" ht="30">
      <c r="E60" s="2">
        <v>44</v>
      </c>
      <c r="F60" s="2" t="s">
        <v>200</v>
      </c>
      <c r="G60" s="2" t="s">
        <v>201</v>
      </c>
      <c r="H60" s="2" t="s">
        <v>108</v>
      </c>
      <c r="I60" s="2" t="s">
        <v>202</v>
      </c>
      <c r="J60" s="3" t="s">
        <v>38</v>
      </c>
      <c r="K60" s="2" t="s">
        <v>90</v>
      </c>
      <c r="L60" s="2" t="str">
        <f t="shared" si="2"/>
        <v>+49 (0)40 / 30 39 49 - 60 / info@kiwa.de</v>
      </c>
      <c r="M60" s="2" t="s">
        <v>24</v>
      </c>
      <c r="N60" s="2"/>
      <c r="O60" s="2" t="s">
        <v>24</v>
      </c>
      <c r="P60" s="2" t="str">
        <f t="shared" ca="1" si="0"/>
        <v>Vigente</v>
      </c>
      <c r="Q60" s="5">
        <v>44620</v>
      </c>
      <c r="R60" s="2" t="s">
        <v>196</v>
      </c>
    </row>
    <row r="61" spans="5:18" ht="30">
      <c r="E61" s="2">
        <v>45</v>
      </c>
      <c r="F61" s="2" t="s">
        <v>203</v>
      </c>
      <c r="G61" s="2" t="s">
        <v>204</v>
      </c>
      <c r="H61" s="2" t="s">
        <v>108</v>
      </c>
      <c r="I61" s="2" t="s">
        <v>205</v>
      </c>
      <c r="J61" s="3" t="s">
        <v>38</v>
      </c>
      <c r="K61" s="2" t="s">
        <v>90</v>
      </c>
      <c r="L61" s="2" t="str">
        <f t="shared" si="2"/>
        <v>+49 (0)40 / 30 39 49 - 60 / info@kiwa.de</v>
      </c>
      <c r="M61" s="2" t="s">
        <v>24</v>
      </c>
      <c r="N61" s="2" t="s">
        <v>24</v>
      </c>
      <c r="O61" s="2" t="s">
        <v>24</v>
      </c>
      <c r="P61" s="2" t="str">
        <f t="shared" ca="1" si="0"/>
        <v>Vigente</v>
      </c>
      <c r="Q61" s="5">
        <v>44620</v>
      </c>
      <c r="R61" s="2" t="s">
        <v>196</v>
      </c>
    </row>
    <row r="62" spans="5:18" ht="30">
      <c r="E62" s="2">
        <v>46</v>
      </c>
      <c r="F62" s="2" t="s">
        <v>206</v>
      </c>
      <c r="G62" s="2" t="s">
        <v>207</v>
      </c>
      <c r="H62" s="2" t="s">
        <v>108</v>
      </c>
      <c r="I62" s="2" t="s">
        <v>154</v>
      </c>
      <c r="J62" s="3" t="s">
        <v>38</v>
      </c>
      <c r="K62" s="2" t="s">
        <v>90</v>
      </c>
      <c r="L62" s="2" t="str">
        <f t="shared" si="2"/>
        <v>+49 (0)40 / 30 39 49 - 60 / info@kiwa.de</v>
      </c>
      <c r="M62" s="2" t="s">
        <v>24</v>
      </c>
      <c r="N62" s="2"/>
      <c r="O62" s="2" t="s">
        <v>24</v>
      </c>
      <c r="P62" s="2" t="str">
        <f t="shared" ca="1" si="0"/>
        <v>Vigente</v>
      </c>
      <c r="Q62" s="5">
        <v>44620</v>
      </c>
      <c r="R62" s="2" t="s">
        <v>196</v>
      </c>
    </row>
    <row r="63" spans="5:18" ht="30">
      <c r="E63" s="2">
        <v>47</v>
      </c>
      <c r="F63" s="2" t="s">
        <v>208</v>
      </c>
      <c r="G63" s="2" t="s">
        <v>209</v>
      </c>
      <c r="H63" s="2" t="s">
        <v>108</v>
      </c>
      <c r="I63" s="2" t="s">
        <v>210</v>
      </c>
      <c r="J63" s="3" t="s">
        <v>38</v>
      </c>
      <c r="K63" s="2" t="s">
        <v>90</v>
      </c>
      <c r="L63" s="2" t="str">
        <f t="shared" si="2"/>
        <v>+49 (0)40 / 30 39 49 - 60 / info@kiwa.de</v>
      </c>
      <c r="M63" s="2" t="s">
        <v>24</v>
      </c>
      <c r="N63" s="2"/>
      <c r="O63" s="2" t="s">
        <v>24</v>
      </c>
      <c r="P63" s="2" t="str">
        <f t="shared" ca="1" si="0"/>
        <v>Vigente</v>
      </c>
      <c r="Q63" s="5">
        <v>44620</v>
      </c>
      <c r="R63" s="2" t="s">
        <v>196</v>
      </c>
    </row>
    <row r="64" spans="5:18">
      <c r="E64" s="2">
        <v>48</v>
      </c>
      <c r="F64" s="2" t="s">
        <v>211</v>
      </c>
      <c r="G64" s="2" t="s">
        <v>212</v>
      </c>
      <c r="H64" s="2" t="s">
        <v>108</v>
      </c>
      <c r="I64" s="2" t="s">
        <v>213</v>
      </c>
      <c r="J64" s="2" t="s">
        <v>144</v>
      </c>
      <c r="K64" s="2" t="s">
        <v>90</v>
      </c>
      <c r="L64" s="2" t="str">
        <f t="shared" si="2"/>
        <v>+49 (0)40 / 30 39 49 - 60 / info@kiwa.de</v>
      </c>
      <c r="M64" s="2" t="s">
        <v>24</v>
      </c>
      <c r="N64" s="2" t="s">
        <v>24</v>
      </c>
      <c r="O64" s="2" t="s">
        <v>24</v>
      </c>
      <c r="P64" s="2" t="str">
        <f t="shared" ca="1" si="0"/>
        <v>Vigente</v>
      </c>
      <c r="Q64" s="5">
        <v>44620</v>
      </c>
      <c r="R64" s="2" t="s">
        <v>196</v>
      </c>
    </row>
    <row r="65" spans="5:18">
      <c r="E65" s="2">
        <v>49</v>
      </c>
      <c r="F65" s="2" t="s">
        <v>214</v>
      </c>
      <c r="G65" s="2" t="s">
        <v>215</v>
      </c>
      <c r="H65" s="2" t="s">
        <v>108</v>
      </c>
      <c r="I65" s="2" t="s">
        <v>216</v>
      </c>
      <c r="J65" s="2" t="s">
        <v>144</v>
      </c>
      <c r="K65" s="2" t="s">
        <v>90</v>
      </c>
      <c r="L65" s="2" t="str">
        <f t="shared" si="2"/>
        <v>+49 (0)40 / 30 39 49 - 60 / info@kiwa.de</v>
      </c>
      <c r="M65" s="2" t="s">
        <v>24</v>
      </c>
      <c r="N65" s="2" t="s">
        <v>24</v>
      </c>
      <c r="O65" s="2" t="s">
        <v>24</v>
      </c>
      <c r="P65" s="2" t="str">
        <f t="shared" ca="1" si="0"/>
        <v>Vigente</v>
      </c>
      <c r="Q65" s="5">
        <v>44620</v>
      </c>
      <c r="R65" s="2" t="s">
        <v>196</v>
      </c>
    </row>
    <row r="66" spans="5:18" ht="30">
      <c r="E66" s="2">
        <v>50</v>
      </c>
      <c r="F66" s="2" t="s">
        <v>217</v>
      </c>
      <c r="G66" s="2" t="s">
        <v>218</v>
      </c>
      <c r="H66" s="2" t="s">
        <v>108</v>
      </c>
      <c r="I66" s="2" t="s">
        <v>219</v>
      </c>
      <c r="J66" s="3" t="s">
        <v>38</v>
      </c>
      <c r="K66" s="2" t="s">
        <v>90</v>
      </c>
      <c r="L66" s="2" t="str">
        <f t="shared" si="2"/>
        <v>+49 (0)40 / 30 39 49 - 60 / info@kiwa.de</v>
      </c>
      <c r="M66" s="2" t="s">
        <v>24</v>
      </c>
      <c r="N66" s="2" t="s">
        <v>24</v>
      </c>
      <c r="O66" s="2" t="s">
        <v>24</v>
      </c>
      <c r="P66" s="2" t="str">
        <f t="shared" ca="1" si="0"/>
        <v>Vigente</v>
      </c>
      <c r="Q66" s="5">
        <v>44620</v>
      </c>
      <c r="R66" s="2" t="s">
        <v>196</v>
      </c>
    </row>
    <row r="67" spans="5:18" ht="30">
      <c r="E67" s="2">
        <v>51</v>
      </c>
      <c r="F67" s="2" t="s">
        <v>220</v>
      </c>
      <c r="G67" s="2" t="s">
        <v>221</v>
      </c>
      <c r="H67" s="2" t="s">
        <v>108</v>
      </c>
      <c r="I67" s="2" t="s">
        <v>222</v>
      </c>
      <c r="J67" s="3" t="s">
        <v>38</v>
      </c>
      <c r="K67" s="2" t="s">
        <v>90</v>
      </c>
      <c r="L67" s="2" t="str">
        <f t="shared" si="2"/>
        <v>+49 (0)40 / 30 39 49 - 60 / info@kiwa.de</v>
      </c>
      <c r="M67" s="2" t="s">
        <v>24</v>
      </c>
      <c r="N67" s="2" t="s">
        <v>24</v>
      </c>
      <c r="O67" s="2" t="s">
        <v>24</v>
      </c>
      <c r="P67" s="2" t="str">
        <f t="shared" ca="1" si="0"/>
        <v>Vigente</v>
      </c>
      <c r="Q67" s="5">
        <v>44620</v>
      </c>
      <c r="R67" s="2" t="s">
        <v>196</v>
      </c>
    </row>
    <row r="68" spans="5:18">
      <c r="E68" s="9"/>
      <c r="F68" s="9"/>
      <c r="G68" s="9"/>
      <c r="H68" s="9"/>
      <c r="I68" s="9"/>
      <c r="J68" s="9"/>
      <c r="K68" s="9"/>
      <c r="L68" s="9"/>
      <c r="M68" s="2"/>
      <c r="N68" s="2"/>
      <c r="O68" s="2"/>
      <c r="P68" s="2"/>
      <c r="Q68" s="2"/>
      <c r="R68" s="2"/>
    </row>
    <row r="69" spans="5:18">
      <c r="E69" s="9"/>
      <c r="F69" s="9"/>
      <c r="G69" s="9"/>
      <c r="H69" s="9"/>
      <c r="I69" s="9"/>
      <c r="J69" s="9"/>
      <c r="K69" s="9"/>
      <c r="L69" s="9"/>
      <c r="M69" s="2"/>
      <c r="N69" s="2"/>
      <c r="O69" s="2"/>
      <c r="P69" s="2"/>
      <c r="Q69" s="2"/>
      <c r="R69" s="2"/>
    </row>
    <row r="70" spans="5:18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5:18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5:18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5:18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5:18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5:18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5:18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5:18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5:18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5:18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5:18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5:18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5:18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5:18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5:18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5:18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5:18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5:18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5:18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5:18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5:18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5:18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5:18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5:18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5:18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5:18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5:18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5:18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5:18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5:18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5:18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5:18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5:18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5:18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5:18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5:18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5:18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5:18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5:18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5:18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5:18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5:18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5:18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5:18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5:18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5:18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5:18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5:18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5:18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5:18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5:18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5:18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5:18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5:18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5:18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5:18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5:18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5:18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5:18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5:18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5:18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5:18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5:18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5:18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5:18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5:18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5:18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5:18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5:18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5:18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5:18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5:18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5:18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5:18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5:18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5:18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5:18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5:18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5:18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5:18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5:18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5:18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5:18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5:18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5:18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5:18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5:18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5:18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5:18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5:18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5:18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5:18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5:18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5:18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5:18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5:18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5:18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5:18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5:18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5:18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5:18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5:18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5:18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5:18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5:18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5:18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5:18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5:18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5:18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5:18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5:18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5:18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5:18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5:18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5:18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5:18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5:18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5:18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5:18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5:18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5:18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5:18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5:18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5:18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5:18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5:18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5:18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5:18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5:18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5:18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5:18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5:18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5:18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5:18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5:18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5:18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5:18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5:18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5:18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5:18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5:18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5:18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5:18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5:18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5:18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5:18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5:18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5:18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5:18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5:18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5:18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5:18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5:18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5:18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5:18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5:18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5:18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5:18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5:18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5:18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5:18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5:18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5:18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5:18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5:18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5:18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5:18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5:18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5:18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5:18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5:18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5:18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5:18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5:18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5:18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5:18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5:18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5:18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5:18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5:18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5:18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5:18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5:18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5:18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5:18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5:18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5:18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5:18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5:18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5:18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5:18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5:18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5:18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5:18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5:18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5:18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5:18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5:18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5:18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5:18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5:18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5:18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5:18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5:18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5:18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5:18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5:18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5:18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5:18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5:18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5:18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5:18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5:18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5:18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5:18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5:18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5:18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5:18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5:18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5:18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5:18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5:18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5:18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5:18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5:18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5:18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5:18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5:18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5:18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5:18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5:18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5:18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5:18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5:18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5:18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5:18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5:18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5:18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5:18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5:18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5:18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5:18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5:18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5:18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5:18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5:18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5:18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5:18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5:18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5:18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5:18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5:18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5:18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5:18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5:18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5:18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5:18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5:18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5:18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5:18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5:18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5:18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5:18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5:18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5:18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5:18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5:18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5:18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5:18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5:18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5:18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5:18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5:18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5:18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5:18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5:18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5:18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5:18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5:18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5:18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5:18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5:18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5:18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5:18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5:18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5:18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5:18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5:18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5:18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5:18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5:18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5:18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5:18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5:18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5:18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5:18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5:18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5:18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5:18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5:18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5:18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5:18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5:18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5:18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5:18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5:18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5:18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5:18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5:18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5:18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</sheetData>
  <sheetProtection password="9032" sheet="1" autoFilter="0" pivotTables="0"/>
  <autoFilter ref="E15:R67" xr:uid="{00000000-0009-0000-0000-000001000000}"/>
  <mergeCells count="16">
    <mergeCell ref="Q15:Q16"/>
    <mergeCell ref="R15:R16"/>
    <mergeCell ref="E13:R13"/>
    <mergeCell ref="E14:R14"/>
    <mergeCell ref="E15:E16"/>
    <mergeCell ref="F15:F16"/>
    <mergeCell ref="G15:G16"/>
    <mergeCell ref="H15:H16"/>
    <mergeCell ref="J15:J16"/>
    <mergeCell ref="K15:K16"/>
    <mergeCell ref="L15:L16"/>
    <mergeCell ref="I15:I16"/>
    <mergeCell ref="M15:M16"/>
    <mergeCell ref="N15:N16"/>
    <mergeCell ref="O15:O16"/>
    <mergeCell ref="P15:P1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0"/>
  <sheetViews>
    <sheetView showGridLines="0" tabSelected="1" topLeftCell="M1" zoomScale="62" zoomScaleNormal="62" workbookViewId="0">
      <pane ySplit="16" topLeftCell="A17" activePane="bottomLeft" state="frozen"/>
      <selection pane="bottomLeft" activeCell="R17" sqref="R17"/>
    </sheetView>
  </sheetViews>
  <sheetFormatPr defaultRowHeight="15"/>
  <cols>
    <col min="1" max="4" width="11.42578125" customWidth="1"/>
    <col min="5" max="5" width="35.42578125" bestFit="1" customWidth="1"/>
    <col min="6" max="6" width="25.5703125" customWidth="1"/>
    <col min="7" max="7" width="17.28515625" customWidth="1"/>
    <col min="8" max="8" width="29.5703125" customWidth="1"/>
    <col min="9" max="9" width="36.140625" customWidth="1"/>
    <col min="10" max="10" width="18.85546875" customWidth="1"/>
    <col min="11" max="11" width="25.140625" customWidth="1"/>
    <col min="12" max="12" width="62.140625" customWidth="1"/>
    <col min="13" max="13" width="19.28515625" customWidth="1"/>
    <col min="14" max="14" width="16.28515625" customWidth="1"/>
    <col min="15" max="16" width="24.42578125" customWidth="1"/>
    <col min="17" max="17" width="24" customWidth="1"/>
    <col min="18" max="18" width="133.140625" customWidth="1"/>
    <col min="19" max="19" width="23.42578125" bestFit="1" customWidth="1"/>
    <col min="20" max="20" width="15.140625" bestFit="1" customWidth="1"/>
    <col min="21" max="256" width="11.425781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3.75" customHeight="1">
      <c r="A13" s="1"/>
      <c r="B13" s="1"/>
      <c r="C13" s="1"/>
      <c r="D13" s="1"/>
      <c r="E13" s="23" t="s">
        <v>276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"/>
      <c r="T13" s="1"/>
      <c r="U13" s="1"/>
    </row>
    <row r="14" spans="1:21" ht="50.1" customHeight="1">
      <c r="A14" s="1"/>
      <c r="B14" s="1"/>
      <c r="C14" s="1"/>
      <c r="D14" s="1"/>
      <c r="E14" s="24" t="s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"/>
      <c r="T14" s="1"/>
      <c r="U14" s="1"/>
    </row>
    <row r="15" spans="1:21" ht="50.1" customHeight="1">
      <c r="A15" s="1"/>
      <c r="B15" s="1"/>
      <c r="C15" s="1"/>
      <c r="D15" s="1"/>
      <c r="E15" s="25" t="s">
        <v>2</v>
      </c>
      <c r="F15" s="25" t="s">
        <v>3</v>
      </c>
      <c r="G15" s="25" t="s">
        <v>4</v>
      </c>
      <c r="H15" s="21" t="s">
        <v>5</v>
      </c>
      <c r="I15" s="21" t="s">
        <v>277</v>
      </c>
      <c r="J15" s="21" t="s">
        <v>7</v>
      </c>
      <c r="K15" s="21" t="s">
        <v>8</v>
      </c>
      <c r="L15" s="21" t="s">
        <v>9</v>
      </c>
      <c r="M15" s="21" t="s">
        <v>10</v>
      </c>
      <c r="N15" s="21" t="s">
        <v>11</v>
      </c>
      <c r="O15" s="21" t="s">
        <v>12</v>
      </c>
      <c r="P15" s="21" t="s">
        <v>13</v>
      </c>
      <c r="Q15" s="21" t="s">
        <v>14</v>
      </c>
      <c r="R15" s="21" t="s">
        <v>15</v>
      </c>
      <c r="S15" s="1" t="s">
        <v>16</v>
      </c>
      <c r="T15" s="7">
        <f ca="1">TODAY()</f>
        <v>44258</v>
      </c>
      <c r="U15" s="1"/>
    </row>
    <row r="16" spans="1:21" ht="50.1" customHeight="1">
      <c r="A16" s="1"/>
      <c r="B16" s="1"/>
      <c r="C16" s="1"/>
      <c r="D16" s="1"/>
      <c r="E16" s="25"/>
      <c r="F16" s="25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"/>
      <c r="T16" s="1"/>
      <c r="U16" s="1"/>
    </row>
    <row r="17" spans="5:18" ht="30">
      <c r="E17" s="2">
        <v>1</v>
      </c>
      <c r="F17" s="2" t="s">
        <v>223</v>
      </c>
      <c r="G17" s="2" t="s">
        <v>224</v>
      </c>
      <c r="H17" s="3" t="s">
        <v>225</v>
      </c>
      <c r="I17" s="3" t="s">
        <v>226</v>
      </c>
      <c r="J17" s="3" t="s">
        <v>227</v>
      </c>
      <c r="K17" s="2" t="s">
        <v>90</v>
      </c>
      <c r="L17" s="2" t="str">
        <f t="shared" ref="L17:L22" si="0">"+49 (0)40 / 30 39 49 - 60 / info@kiwa.de"</f>
        <v>+49 (0)40 / 30 39 49 - 60 / info@kiwa.de</v>
      </c>
      <c r="M17" s="2" t="s">
        <v>24</v>
      </c>
      <c r="N17" s="2" t="s">
        <v>24</v>
      </c>
      <c r="O17" s="2"/>
      <c r="P17" s="2" t="str">
        <f ca="1">IF(Q17&lt;$T$15,"Caducado","Vigente")</f>
        <v>Caducado</v>
      </c>
      <c r="Q17" s="5">
        <v>43951</v>
      </c>
      <c r="R17" s="2" t="s">
        <v>228</v>
      </c>
    </row>
    <row r="18" spans="5:18" ht="30">
      <c r="E18" s="2">
        <v>2</v>
      </c>
      <c r="F18" s="2" t="s">
        <v>229</v>
      </c>
      <c r="G18" s="2" t="s">
        <v>230</v>
      </c>
      <c r="H18" s="3" t="s">
        <v>225</v>
      </c>
      <c r="I18" s="3" t="s">
        <v>231</v>
      </c>
      <c r="J18" s="3" t="s">
        <v>232</v>
      </c>
      <c r="K18" s="2" t="s">
        <v>90</v>
      </c>
      <c r="L18" s="2" t="str">
        <f t="shared" si="0"/>
        <v>+49 (0)40 / 30 39 49 - 60 / info@kiwa.de</v>
      </c>
      <c r="M18" s="2" t="s">
        <v>24</v>
      </c>
      <c r="N18" s="2" t="s">
        <v>24</v>
      </c>
      <c r="O18" s="2"/>
      <c r="P18" s="2" t="str">
        <f t="shared" ref="P18:P26" ca="1" si="1">IF(Q18&lt;$T$15,"Caducado","Vigente")</f>
        <v>Caducado</v>
      </c>
      <c r="Q18" s="5">
        <v>43951</v>
      </c>
      <c r="R18" s="2" t="s">
        <v>233</v>
      </c>
    </row>
    <row r="19" spans="5:18" ht="30">
      <c r="E19" s="2">
        <v>3</v>
      </c>
      <c r="F19" s="2" t="s">
        <v>234</v>
      </c>
      <c r="G19" s="2" t="s">
        <v>235</v>
      </c>
      <c r="H19" s="3" t="s">
        <v>225</v>
      </c>
      <c r="I19" s="3" t="s">
        <v>226</v>
      </c>
      <c r="J19" s="3" t="s">
        <v>227</v>
      </c>
      <c r="K19" s="2" t="s">
        <v>90</v>
      </c>
      <c r="L19" s="2" t="str">
        <f t="shared" si="0"/>
        <v>+49 (0)40 / 30 39 49 - 60 / info@kiwa.de</v>
      </c>
      <c r="M19" s="2" t="s">
        <v>24</v>
      </c>
      <c r="N19" s="2" t="s">
        <v>24</v>
      </c>
      <c r="O19" s="2"/>
      <c r="P19" s="2" t="str">
        <f t="shared" ca="1" si="1"/>
        <v>Caducado</v>
      </c>
      <c r="Q19" s="5">
        <v>44104</v>
      </c>
      <c r="R19" s="2" t="s">
        <v>236</v>
      </c>
    </row>
    <row r="20" spans="5:18" ht="30" customHeight="1">
      <c r="E20" s="2">
        <v>4</v>
      </c>
      <c r="F20" s="2" t="s">
        <v>237</v>
      </c>
      <c r="G20" s="2" t="s">
        <v>238</v>
      </c>
      <c r="H20" s="3" t="s">
        <v>225</v>
      </c>
      <c r="I20" s="3" t="s">
        <v>239</v>
      </c>
      <c r="J20" s="3" t="s">
        <v>232</v>
      </c>
      <c r="K20" s="2" t="s">
        <v>90</v>
      </c>
      <c r="L20" s="2" t="str">
        <f t="shared" si="0"/>
        <v>+49 (0)40 / 30 39 49 - 60 / info@kiwa.de</v>
      </c>
      <c r="M20" s="2" t="s">
        <v>24</v>
      </c>
      <c r="N20" s="2" t="s">
        <v>24</v>
      </c>
      <c r="O20" s="2" t="s">
        <v>24</v>
      </c>
      <c r="P20" s="2" t="str">
        <f t="shared" ca="1" si="1"/>
        <v>Caducado</v>
      </c>
      <c r="Q20" s="5">
        <v>44165</v>
      </c>
      <c r="R20" s="3" t="s">
        <v>240</v>
      </c>
    </row>
    <row r="21" spans="5:18" ht="30" customHeight="1">
      <c r="E21" s="2">
        <v>5</v>
      </c>
      <c r="F21" s="2" t="s">
        <v>241</v>
      </c>
      <c r="G21" s="2" t="s">
        <v>242</v>
      </c>
      <c r="H21" s="3" t="s">
        <v>225</v>
      </c>
      <c r="I21" s="3" t="s">
        <v>243</v>
      </c>
      <c r="J21" s="3" t="s">
        <v>244</v>
      </c>
      <c r="K21" s="2" t="s">
        <v>90</v>
      </c>
      <c r="L21" s="2" t="str">
        <f t="shared" si="0"/>
        <v>+49 (0)40 / 30 39 49 - 60 / info@kiwa.de</v>
      </c>
      <c r="M21" s="2" t="s">
        <v>24</v>
      </c>
      <c r="N21" s="2" t="s">
        <v>24</v>
      </c>
      <c r="O21" s="2" t="s">
        <v>24</v>
      </c>
      <c r="P21" s="2" t="str">
        <f t="shared" ca="1" si="1"/>
        <v>Caducado</v>
      </c>
      <c r="Q21" s="5">
        <v>44165</v>
      </c>
      <c r="R21" s="3" t="s">
        <v>240</v>
      </c>
    </row>
    <row r="22" spans="5:18" ht="30">
      <c r="E22" s="2">
        <v>6</v>
      </c>
      <c r="F22" s="2" t="s">
        <v>245</v>
      </c>
      <c r="G22" s="2" t="s">
        <v>246</v>
      </c>
      <c r="H22" s="3" t="s">
        <v>247</v>
      </c>
      <c r="I22" s="3" t="s">
        <v>248</v>
      </c>
      <c r="J22" s="3" t="s">
        <v>232</v>
      </c>
      <c r="K22" s="2" t="s">
        <v>90</v>
      </c>
      <c r="L22" s="2" t="str">
        <f t="shared" si="0"/>
        <v>+49 (0)40 / 30 39 49 - 60 / info@kiwa.de</v>
      </c>
      <c r="M22" s="2" t="s">
        <v>24</v>
      </c>
      <c r="N22" s="2" t="s">
        <v>24</v>
      </c>
      <c r="O22" s="2" t="s">
        <v>24</v>
      </c>
      <c r="P22" s="2" t="str">
        <f t="shared" ca="1" si="1"/>
        <v>Caducado</v>
      </c>
      <c r="Q22" s="5">
        <v>44196</v>
      </c>
      <c r="R22" s="3" t="s">
        <v>249</v>
      </c>
    </row>
    <row r="23" spans="5:18" ht="30">
      <c r="E23" s="2">
        <v>7</v>
      </c>
      <c r="F23" s="2" t="s">
        <v>250</v>
      </c>
      <c r="G23" s="3" t="s">
        <v>251</v>
      </c>
      <c r="H23" s="3" t="s">
        <v>252</v>
      </c>
      <c r="I23" s="3" t="s">
        <v>253</v>
      </c>
      <c r="J23" s="3" t="s">
        <v>254</v>
      </c>
      <c r="K23" s="3" t="s">
        <v>255</v>
      </c>
      <c r="L23" s="2" t="str">
        <f>"+5413437600/info@omri.org"</f>
        <v>+5413437600/info@omri.org</v>
      </c>
      <c r="M23" s="2" t="s">
        <v>24</v>
      </c>
      <c r="N23" s="2" t="s">
        <v>24</v>
      </c>
      <c r="O23" s="9"/>
      <c r="P23" s="2" t="str">
        <f t="shared" ca="1" si="1"/>
        <v>Caducado</v>
      </c>
      <c r="Q23" s="5">
        <v>44256</v>
      </c>
      <c r="R23" s="3" t="s">
        <v>257</v>
      </c>
    </row>
    <row r="24" spans="5:18" ht="30">
      <c r="E24" s="2">
        <v>8</v>
      </c>
      <c r="F24" s="2" t="s">
        <v>258</v>
      </c>
      <c r="G24" s="2" t="s">
        <v>259</v>
      </c>
      <c r="H24" s="3" t="s">
        <v>252</v>
      </c>
      <c r="I24" s="2" t="s">
        <v>260</v>
      </c>
      <c r="J24" s="2" t="s">
        <v>244</v>
      </c>
      <c r="K24" s="3" t="s">
        <v>255</v>
      </c>
      <c r="L24" s="2" t="str">
        <f>"+5413437600/info@omri.org"</f>
        <v>+5413437600/info@omri.org</v>
      </c>
      <c r="M24" s="2" t="s">
        <v>24</v>
      </c>
      <c r="N24" s="2" t="s">
        <v>24</v>
      </c>
      <c r="O24" s="9"/>
      <c r="P24" s="2" t="str">
        <f t="shared" ca="1" si="1"/>
        <v>Caducado</v>
      </c>
      <c r="Q24" s="5">
        <v>44256</v>
      </c>
      <c r="R24" s="3" t="s">
        <v>257</v>
      </c>
    </row>
    <row r="25" spans="5:18">
      <c r="E25" s="2">
        <v>9</v>
      </c>
      <c r="F25" s="2" t="s">
        <v>261</v>
      </c>
      <c r="G25" s="2" t="s">
        <v>262</v>
      </c>
      <c r="H25" s="2" t="s">
        <v>263</v>
      </c>
      <c r="I25" s="2" t="s">
        <v>264</v>
      </c>
      <c r="J25" s="2" t="s">
        <v>265</v>
      </c>
      <c r="K25" s="2" t="s">
        <v>266</v>
      </c>
      <c r="L25" s="2" t="str">
        <f>"+34 955 018 968/caae@caae.es"</f>
        <v>+34 955 018 968/caae@caae.es</v>
      </c>
      <c r="M25" s="2" t="s">
        <v>24</v>
      </c>
      <c r="N25" s="2" t="s">
        <v>24</v>
      </c>
      <c r="O25" s="2" t="s">
        <v>24</v>
      </c>
      <c r="P25" s="2" t="str">
        <f t="shared" ca="1" si="1"/>
        <v>Caducado</v>
      </c>
      <c r="Q25" s="5">
        <v>44196</v>
      </c>
      <c r="R25" s="3" t="s">
        <v>268</v>
      </c>
    </row>
    <row r="26" spans="5:18">
      <c r="E26" s="2">
        <v>10</v>
      </c>
      <c r="F26" s="11" t="s">
        <v>269</v>
      </c>
      <c r="G26" s="11" t="s">
        <v>270</v>
      </c>
      <c r="H26" s="11" t="s">
        <v>271</v>
      </c>
      <c r="I26" s="11" t="s">
        <v>272</v>
      </c>
      <c r="J26" s="11" t="s">
        <v>265</v>
      </c>
      <c r="K26" s="11" t="s">
        <v>90</v>
      </c>
      <c r="L26" s="11" t="str">
        <f>"+49 (0)40 / 30 39 49 - 60 / info@kiwa.de"</f>
        <v>+49 (0)40 / 30 39 49 - 60 / info@kiwa.de</v>
      </c>
      <c r="M26" s="11" t="s">
        <v>24</v>
      </c>
      <c r="N26" s="11" t="s">
        <v>24</v>
      </c>
      <c r="O26" s="11" t="s">
        <v>24</v>
      </c>
      <c r="P26" s="11" t="str">
        <f t="shared" ca="1" si="1"/>
        <v>Caducado</v>
      </c>
      <c r="Q26" s="14">
        <v>44255</v>
      </c>
      <c r="R26" s="13" t="s">
        <v>273</v>
      </c>
    </row>
    <row r="27" spans="5:18"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5:18"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5:18"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5:18"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5:18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5:18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5:18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5:18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5:18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5:18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5:18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5:18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5:18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5:18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5:18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5:18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5:18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5:18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5:18"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5:18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5:18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5:18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5:18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5:18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5:18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5:18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5:18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5:18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5:18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5:18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5:18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5:18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5:18"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5:18"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5:18"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5:18"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5:18"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5:18"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5:18"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5:18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5:18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5:18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5:18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5:18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5:18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5:18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5:18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5:18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5:18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5:18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5:18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5:18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5:18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5:18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5:18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5:18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5:18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5:18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5:18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5:18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5:18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5:18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5:18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5:18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5:18"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5:18"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5:18"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5:18"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5:18"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5:18"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5:18"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5:18"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5:18"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5:18"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5:18"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5:18"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5:18"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5:18"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5:18"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5:18"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5:18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5:18"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5:18"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5:18"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5:18"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5:18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5:18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5:18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5:18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5:18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5:18"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5:18"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5:18"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5:18"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5:18"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5:18"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5:18"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5:18"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5:18"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5:18"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5:18"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5:18"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5:18"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5:18"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5:18"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5:18"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5:18"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5:18"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5:18"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5:18"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5:18"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5:18"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5:18"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5:18"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5:18"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5:18"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5:18"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5:18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5:18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5:18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5:18"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5:18"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5:18"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5:18"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5:18"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5:18"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5:18"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5:18"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5:18"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5:18"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5:18"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5:18"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5:18"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5:18"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5:18"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5:18"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5:18"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5:18"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5:18"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5:18"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5:18"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5:18"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5:18"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5:18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5:18"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5:18"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5:18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5:18"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5:18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5:18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5:18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5:18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5:18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5:18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5:18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5:18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5:18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5:18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5:18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5:18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5:18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5:18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5:18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5:18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5:18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5:18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5:18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5:18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5:18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5:18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5:18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5:18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5:18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5:18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5:18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5:18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5:18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5:18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5:18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5:18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5:18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5:18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5:18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5:18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5:18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5:18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5:18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5:18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5:18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5:18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5:18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5:18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5:18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5:18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5:18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5:18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5:18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5:18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5:18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5:18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5:18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5:18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5:18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5:18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5:18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5:18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5:18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5:18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5:18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5:18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5:18"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5:18"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5:18"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5:18"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5:18"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5:18"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5:18"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5:18"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5:18"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5:18"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5:18"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5:18"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5:18"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5:18"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5:18"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5:18"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5:18"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5:18"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5:18"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5:18"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5:18"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5:18"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5:18"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5:18"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5:18"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5:18"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5:18"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5:18"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5:18"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5:18"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5:18"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5:18"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5:18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5:18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5:18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5:18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5:18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5:18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5:18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5:18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5:18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5:18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5:18"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5:18"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5:18"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5:18"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5:18"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5:18"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5:18"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5:18"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5:18"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5:18"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5:18"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5:18"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5:18"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5:18"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5:18"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5:18"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5:18"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5:18"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5:18"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5:18"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5:18"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5:18"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5:18"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5:18"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5:18"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5:18"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5:18"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5:18"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5:18"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5:18"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5:18"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5:18"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5:18"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5:18"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5:18"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5:18"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5:18"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5:18"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5:18"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5:18"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5:18"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5:18"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5:18"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5:18"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5:18"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5:18"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5:18"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5:18"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5:18"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5:18"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5:18"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5:18"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5:18"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5:18"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5:18"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5:18"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5:18"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5:18"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5:18"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5:18"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5:18"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5:18"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5:18"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5:18"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5:18"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5:18"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5:18"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5:18"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5:18"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5:18"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5:18"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5:18"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5:18"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5:18"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5:18"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5:18"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5:18"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5:18"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5:18"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5:18"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5:18"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5:18"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5:18"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5:18"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5:18"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5:18"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5:18"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5:18"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5:18"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5:18"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5:18"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5:18"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5:18"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5:18"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5:18"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5:18"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5:18"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5:18"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5:18"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5:18"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5:18"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5:18"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</sheetData>
  <sheetProtection password="9032" sheet="1" autoFilter="0" pivotTables="0"/>
  <autoFilter ref="E15:R24" xr:uid="{00000000-0009-0000-0000-000002000000}"/>
  <mergeCells count="16">
    <mergeCell ref="E13:R13"/>
    <mergeCell ref="E14:R14"/>
    <mergeCell ref="E15:E16"/>
    <mergeCell ref="F15:F16"/>
    <mergeCell ref="G15:G16"/>
    <mergeCell ref="H15:H16"/>
    <mergeCell ref="I15:I16"/>
    <mergeCell ref="J15:J16"/>
    <mergeCell ref="Q15:Q16"/>
    <mergeCell ref="R15:R16"/>
    <mergeCell ref="K15:K16"/>
    <mergeCell ref="L15:L16"/>
    <mergeCell ref="M15:M16"/>
    <mergeCell ref="N15:N16"/>
    <mergeCell ref="O15:O16"/>
    <mergeCell ref="P15:P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</dc:creator>
  <cp:keywords/>
  <dc:description/>
  <cp:lastModifiedBy>X</cp:lastModifiedBy>
  <cp:revision/>
  <dcterms:created xsi:type="dcterms:W3CDTF">2019-12-13T21:25:08Z</dcterms:created>
  <dcterms:modified xsi:type="dcterms:W3CDTF">2021-03-03T13:32:53Z</dcterms:modified>
  <cp:category/>
  <cp:contentStatus/>
</cp:coreProperties>
</file>