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ropbox\DOCUMENTOS ADMINISTRATIVO\1.- PAGOS\COMPRAS PUBLICAS\RENDICION DE CUENTAS 2020\1. RENDICION PRESUPUESTO 2020\"/>
    </mc:Choice>
  </mc:AlternateContent>
  <xr:revisionPtr revIDLastSave="0" documentId="13_ncr:1_{645DCE1C-EAED-4C94-9429-99C0CDE329D2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PRESUPUESTO DISTRITAL 4" sheetId="5" r:id="rId1"/>
    <sheet name="PRESUPUESTO" sheetId="7" r:id="rId2"/>
    <sheet name="PRESUPUESTO MENSUAL" sheetId="4" r:id="rId3"/>
  </sheets>
  <definedNames>
    <definedName name="_xlnm.Print_Area" localSheetId="2">'PRESUPUESTO MENSUAL'!$A$1:$N$62</definedName>
  </definedNames>
  <calcPr calcId="181029"/>
</workbook>
</file>

<file path=xl/calcChain.xml><?xml version="1.0" encoding="utf-8"?>
<calcChain xmlns="http://schemas.openxmlformats.org/spreadsheetml/2006/main">
  <c r="B80" i="7" l="1"/>
  <c r="C80" i="7"/>
  <c r="I80" i="7"/>
  <c r="H80" i="7"/>
  <c r="F80" i="7"/>
  <c r="E80" i="7"/>
  <c r="D41" i="7"/>
  <c r="D40" i="7"/>
  <c r="M14" i="7"/>
  <c r="J14" i="7"/>
  <c r="G14" i="7"/>
  <c r="D14" i="7"/>
  <c r="M13" i="7"/>
  <c r="J13" i="7"/>
  <c r="G13" i="7"/>
  <c r="D13" i="7"/>
  <c r="D80" i="7" l="1"/>
  <c r="J80" i="7"/>
  <c r="G80" i="7"/>
  <c r="M8" i="5"/>
  <c r="M7" i="5"/>
  <c r="J8" i="5"/>
  <c r="J7" i="5"/>
  <c r="G8" i="5"/>
  <c r="G7" i="5"/>
  <c r="D8" i="5"/>
  <c r="D7" i="5"/>
  <c r="L10" i="5"/>
  <c r="K10" i="5"/>
  <c r="I10" i="5"/>
  <c r="H10" i="5"/>
  <c r="F10" i="5"/>
  <c r="E10" i="5"/>
  <c r="C10" i="5"/>
  <c r="B10" i="5"/>
  <c r="L59" i="4"/>
  <c r="M58" i="4"/>
  <c r="L58" i="4"/>
  <c r="M57" i="4"/>
  <c r="L57" i="4"/>
  <c r="M56" i="4"/>
  <c r="L56" i="4"/>
  <c r="K59" i="4"/>
  <c r="F59" i="4"/>
  <c r="G59" i="4" s="1"/>
  <c r="C59" i="4"/>
  <c r="G58" i="4"/>
  <c r="D58" i="4"/>
  <c r="D57" i="4"/>
  <c r="D56" i="4"/>
  <c r="M55" i="4"/>
  <c r="L55" i="4"/>
  <c r="G55" i="4"/>
  <c r="D55" i="4"/>
  <c r="M54" i="4"/>
  <c r="L54" i="4"/>
  <c r="G54" i="4"/>
  <c r="D54" i="4"/>
  <c r="M53" i="4"/>
  <c r="L53" i="4"/>
  <c r="G53" i="4"/>
  <c r="D53" i="4"/>
  <c r="M52" i="4"/>
  <c r="L52" i="4"/>
  <c r="G52" i="4"/>
  <c r="D52" i="4"/>
  <c r="M51" i="4"/>
  <c r="L51" i="4"/>
  <c r="G51" i="4"/>
  <c r="D51" i="4"/>
  <c r="M50" i="4"/>
  <c r="L50" i="4"/>
  <c r="G50" i="4"/>
  <c r="D50" i="4"/>
  <c r="M49" i="4"/>
  <c r="L49" i="4"/>
  <c r="K49" i="4"/>
  <c r="G49" i="4"/>
  <c r="D49" i="4"/>
  <c r="M48" i="4"/>
  <c r="L48" i="4"/>
  <c r="G48" i="4"/>
  <c r="D48" i="4"/>
  <c r="M47" i="4"/>
  <c r="L47" i="4"/>
  <c r="G47" i="4"/>
  <c r="D47" i="4"/>
  <c r="L31" i="4"/>
  <c r="K31" i="4"/>
  <c r="F31" i="4"/>
  <c r="G31" i="4" s="1"/>
  <c r="C31" i="4"/>
  <c r="D31" i="4" s="1"/>
  <c r="M30" i="4"/>
  <c r="L30" i="4"/>
  <c r="D30" i="4"/>
  <c r="M29" i="4"/>
  <c r="L29" i="4"/>
  <c r="G29" i="4"/>
  <c r="D29" i="4"/>
  <c r="M28" i="4"/>
  <c r="L28" i="4"/>
  <c r="G28" i="4"/>
  <c r="D28" i="4"/>
  <c r="M27" i="4"/>
  <c r="L27" i="4"/>
  <c r="G27" i="4"/>
  <c r="D27" i="4"/>
  <c r="M26" i="4"/>
  <c r="L26" i="4"/>
  <c r="G26" i="4"/>
  <c r="D26" i="4"/>
  <c r="M25" i="4"/>
  <c r="L25" i="4"/>
  <c r="G25" i="4"/>
  <c r="D25" i="4"/>
  <c r="M24" i="4"/>
  <c r="L24" i="4"/>
  <c r="G24" i="4"/>
  <c r="D24" i="4"/>
  <c r="M23" i="4"/>
  <c r="L23" i="4"/>
  <c r="D23" i="4"/>
  <c r="M22" i="4"/>
  <c r="L22" i="4"/>
  <c r="D22" i="4"/>
  <c r="M21" i="4"/>
  <c r="L21" i="4"/>
  <c r="K21" i="4"/>
  <c r="D21" i="4"/>
  <c r="M20" i="4"/>
  <c r="L20" i="4"/>
  <c r="D20" i="4"/>
  <c r="M19" i="4"/>
  <c r="L19" i="4"/>
  <c r="D19" i="4"/>
  <c r="M59" i="4" l="1"/>
  <c r="N19" i="4"/>
  <c r="N21" i="4"/>
  <c r="N23" i="4"/>
  <c r="N25" i="4"/>
  <c r="N27" i="4"/>
  <c r="N29" i="4"/>
  <c r="N48" i="4"/>
  <c r="N50" i="4"/>
  <c r="N52" i="4"/>
  <c r="N54" i="4"/>
  <c r="D59" i="4"/>
  <c r="N56" i="4"/>
  <c r="N20" i="4"/>
  <c r="N22" i="4"/>
  <c r="N24" i="4"/>
  <c r="N26" i="4"/>
  <c r="N28" i="4"/>
  <c r="N47" i="4"/>
  <c r="N49" i="4"/>
  <c r="N51" i="4"/>
  <c r="N53" i="4"/>
  <c r="N55" i="4"/>
  <c r="N57" i="4"/>
  <c r="N58" i="4"/>
  <c r="D10" i="5"/>
  <c r="G10" i="5"/>
  <c r="J10" i="5"/>
  <c r="M10" i="5"/>
  <c r="N59" i="4"/>
  <c r="N30" i="4"/>
  <c r="M31" i="4"/>
  <c r="N3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Alejandro Parra</author>
  </authors>
  <commentList>
    <comment ref="I2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REVERSO
</t>
        </r>
      </text>
    </comment>
  </commentList>
</comments>
</file>

<file path=xl/sharedStrings.xml><?xml version="1.0" encoding="utf-8"?>
<sst xmlns="http://schemas.openxmlformats.org/spreadsheetml/2006/main" count="141" uniqueCount="37">
  <si>
    <t>DEVENGADO</t>
  </si>
  <si>
    <t>FECHA</t>
  </si>
  <si>
    <t>GASTO CORRIENTE</t>
  </si>
  <si>
    <t>VIGENTE</t>
  </si>
  <si>
    <t>% EJE</t>
  </si>
  <si>
    <t>DISTRITAL TIPO A - SANTO DOMINGO</t>
  </si>
  <si>
    <t>GASTO INVERSIÓN PROYECTO (PEFA)</t>
  </si>
  <si>
    <t>DISTRITAL TIPO A</t>
  </si>
  <si>
    <t>1. EJECUCIÓN POR DISTRITAL</t>
  </si>
  <si>
    <t>INFORME DE EJECUCIÓN PRESUPUESTARIA</t>
  </si>
  <si>
    <t>AGENCIA DE REGULACIÓN Y CONTROL FITO Y ZOOSANITARIO</t>
  </si>
  <si>
    <t>DIRECCIÓN DISTRITAL Y ARTICULACIÓN TERRITORIAL 4</t>
  </si>
  <si>
    <t>AGROCALIDAD SANTO DOMINGO</t>
  </si>
  <si>
    <r>
      <rPr>
        <b/>
        <sz val="14"/>
        <color theme="1"/>
        <rFont val="Calibri"/>
        <family val="2"/>
        <scheme val="minor"/>
      </rPr>
      <t>TIPO DE GASTO:</t>
    </r>
    <r>
      <rPr>
        <sz val="14"/>
        <color theme="1"/>
        <rFont val="Calibri"/>
        <family val="2"/>
        <scheme val="minor"/>
      </rPr>
      <t xml:space="preserve"> CORRIENTE E INVERSIÓN</t>
    </r>
  </si>
  <si>
    <r>
      <rPr>
        <b/>
        <sz val="14"/>
        <color theme="1"/>
        <rFont val="Calibri"/>
        <family val="2"/>
        <scheme val="minor"/>
      </rPr>
      <t>FUENTE:</t>
    </r>
    <r>
      <rPr>
        <sz val="14"/>
        <color theme="1"/>
        <rFont val="Calibri"/>
        <family val="2"/>
        <scheme val="minor"/>
      </rPr>
      <t xml:space="preserve"> ESIGEF</t>
    </r>
  </si>
  <si>
    <t>TOTAL DISTRITAL TIPO A</t>
  </si>
  <si>
    <t>DISTRITAL TIPO B - MANABI</t>
  </si>
  <si>
    <t>PROYECTO DE CALIDAD AGROALIMENTARIA</t>
  </si>
  <si>
    <t>PRESUPUESTO</t>
  </si>
  <si>
    <t>SANTO DOMINGO</t>
  </si>
  <si>
    <t>MANABI</t>
  </si>
  <si>
    <t>PRESUPUESTO DISTRITAL 4</t>
  </si>
  <si>
    <t>AL 29 DE DICIEMBRE 2020</t>
  </si>
  <si>
    <t>PROVINCIA</t>
  </si>
  <si>
    <t xml:space="preserve">TOTAL: </t>
  </si>
  <si>
    <r>
      <rPr>
        <b/>
        <sz val="12"/>
        <color theme="1"/>
        <rFont val="Calibri"/>
        <family val="2"/>
        <scheme val="minor"/>
      </rPr>
      <t>PERÍODO:</t>
    </r>
    <r>
      <rPr>
        <sz val="12"/>
        <color theme="1"/>
        <rFont val="Calibri"/>
        <family val="2"/>
        <scheme val="minor"/>
      </rPr>
      <t xml:space="preserve"> ENERO - 29 DICIEMBRE 2020</t>
    </r>
  </si>
  <si>
    <t>TOTAL</t>
  </si>
  <si>
    <r>
      <rPr>
        <b/>
        <sz val="11"/>
        <color theme="1"/>
        <rFont val="Calibri"/>
        <family val="2"/>
        <scheme val="minor"/>
      </rPr>
      <t>PERÍODO:</t>
    </r>
    <r>
      <rPr>
        <sz val="11"/>
        <color theme="1"/>
        <rFont val="Calibri"/>
        <family val="2"/>
        <scheme val="minor"/>
      </rPr>
      <t xml:space="preserve"> ENERO – 29 DICIEMBRE 2020</t>
    </r>
  </si>
  <si>
    <r>
      <rPr>
        <b/>
        <sz val="11"/>
        <color theme="1"/>
        <rFont val="Calibri"/>
        <family val="2"/>
        <scheme val="minor"/>
      </rPr>
      <t>TIPO DE GASTO:</t>
    </r>
    <r>
      <rPr>
        <sz val="11"/>
        <color theme="1"/>
        <rFont val="Calibri"/>
        <family val="2"/>
        <scheme val="minor"/>
      </rPr>
      <t xml:space="preserve"> CORRIENTE E INVERSIÓN </t>
    </r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</si>
  <si>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ESIGEF </t>
    </r>
  </si>
  <si>
    <t>1. EJECUCIÓN PRESUPUESTARIA</t>
  </si>
  <si>
    <t>EJECUCION POR TIPO DE GASTO</t>
  </si>
  <si>
    <t>CORRIENTE</t>
  </si>
  <si>
    <t>TOTAL DISTRITAL 4</t>
  </si>
  <si>
    <t>TOTAL DISTRITAL 4                                                                                      GASTO DE INVERSION</t>
  </si>
  <si>
    <t xml:space="preserve">PRESUPUESTO </t>
  </si>
  <si>
    <t>GASTO DE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</si>
</sst>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rgb="FFF3DDDD"/>
        <bgColor indexed="64"/>
      </patternFill>
    </fill>
    <fill>
      <patternFill patternType="solid">
        <fgColor rgb="FFF6DBA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2" fillId="0" borderId="1" xfId="0" applyFont="1" applyBorder="1"/>
    <xf numFmtId="4" fontId="1" fillId="0" borderId="0" xfId="0" applyNumberFormat="1" applyFont="1"/>
    <xf numFmtId="15" fontId="0" fillId="0" borderId="1" xfId="0" applyNumberFormat="1" applyBorder="1" applyAlignment="1">
      <alignment horizontal="left"/>
    </xf>
    <xf numFmtId="0" fontId="0" fillId="0" borderId="0" xfId="0" applyBorder="1"/>
    <xf numFmtId="0" fontId="5" fillId="0" borderId="0" xfId="0" applyFont="1"/>
    <xf numFmtId="0" fontId="2" fillId="2" borderId="1" xfId="0" applyFont="1" applyFill="1" applyBorder="1" applyAlignment="1">
      <alignment horizontal="center"/>
    </xf>
    <xf numFmtId="2" fontId="0" fillId="2" borderId="1" xfId="0" applyNumberFormat="1" applyFill="1" applyBorder="1"/>
    <xf numFmtId="0" fontId="6" fillId="0" borderId="0" xfId="0" applyFont="1"/>
    <xf numFmtId="0" fontId="2" fillId="3" borderId="1" xfId="0" applyFont="1" applyFill="1" applyBorder="1" applyAlignment="1">
      <alignment horizontal="center"/>
    </xf>
    <xf numFmtId="2" fontId="0" fillId="3" borderId="1" xfId="0" applyNumberFormat="1" applyFill="1" applyBorder="1"/>
    <xf numFmtId="2" fontId="0" fillId="3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2" fontId="0" fillId="4" borderId="1" xfId="0" applyNumberFormat="1" applyFill="1" applyBorder="1"/>
    <xf numFmtId="0" fontId="0" fillId="4" borderId="1" xfId="0" applyFill="1" applyBorder="1"/>
    <xf numFmtId="2" fontId="0" fillId="3" borderId="1" xfId="0" applyNumberFormat="1" applyFill="1" applyBorder="1" applyAlignment="1">
      <alignment horizontal="right"/>
    </xf>
    <xf numFmtId="0" fontId="2" fillId="6" borderId="1" xfId="0" applyFont="1" applyFill="1" applyBorder="1" applyAlignment="1">
      <alignment horizontal="center"/>
    </xf>
    <xf numFmtId="2" fontId="0" fillId="6" borderId="3" xfId="0" applyNumberFormat="1" applyFill="1" applyBorder="1"/>
    <xf numFmtId="2" fontId="0" fillId="6" borderId="1" xfId="0" applyNumberFormat="1" applyFill="1" applyBorder="1"/>
    <xf numFmtId="0" fontId="2" fillId="7" borderId="1" xfId="0" applyFont="1" applyFill="1" applyBorder="1" applyAlignment="1">
      <alignment horizontal="center"/>
    </xf>
    <xf numFmtId="2" fontId="0" fillId="7" borderId="1" xfId="0" applyNumberFormat="1" applyFont="1" applyFill="1" applyBorder="1"/>
    <xf numFmtId="0" fontId="2" fillId="8" borderId="1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2" fontId="0" fillId="0" borderId="0" xfId="0" applyNumberFormat="1"/>
    <xf numFmtId="0" fontId="3" fillId="0" borderId="0" xfId="0" applyFont="1"/>
    <xf numFmtId="2" fontId="2" fillId="5" borderId="0" xfId="0" applyNumberFormat="1" applyFont="1" applyFill="1" applyBorder="1"/>
    <xf numFmtId="0" fontId="2" fillId="5" borderId="0" xfId="0" applyFont="1" applyFill="1" applyBorder="1"/>
    <xf numFmtId="2" fontId="2" fillId="5" borderId="0" xfId="0" applyNumberFormat="1" applyFont="1" applyFill="1" applyBorder="1" applyAlignment="1">
      <alignment horizontal="right"/>
    </xf>
    <xf numFmtId="0" fontId="2" fillId="10" borderId="1" xfId="0" applyFont="1" applyFill="1" applyBorder="1" applyAlignment="1">
      <alignment horizontal="center"/>
    </xf>
    <xf numFmtId="2" fontId="0" fillId="4" borderId="3" xfId="0" applyNumberFormat="1" applyFill="1" applyBorder="1"/>
    <xf numFmtId="0" fontId="8" fillId="0" borderId="0" xfId="0" applyFont="1" applyAlignment="1">
      <alignment horizontal="center"/>
    </xf>
    <xf numFmtId="15" fontId="0" fillId="5" borderId="1" xfId="0" applyNumberFormat="1" applyFont="1" applyFill="1" applyBorder="1" applyAlignment="1">
      <alignment horizontal="left"/>
    </xf>
    <xf numFmtId="2" fontId="0" fillId="8" borderId="1" xfId="0" applyNumberFormat="1" applyFont="1" applyFill="1" applyBorder="1"/>
    <xf numFmtId="2" fontId="0" fillId="0" borderId="0" xfId="0" applyNumberFormat="1" applyFont="1"/>
    <xf numFmtId="2" fontId="0" fillId="10" borderId="1" xfId="0" applyNumberFormat="1" applyFont="1" applyFill="1" applyBorder="1"/>
    <xf numFmtId="2" fontId="0" fillId="9" borderId="3" xfId="0" applyNumberFormat="1" applyFont="1" applyFill="1" applyBorder="1"/>
    <xf numFmtId="2" fontId="0" fillId="9" borderId="1" xfId="0" applyNumberFormat="1" applyFont="1" applyFill="1" applyBorder="1"/>
    <xf numFmtId="2" fontId="0" fillId="10" borderId="3" xfId="0" applyNumberFormat="1" applyFont="1" applyFill="1" applyBorder="1"/>
    <xf numFmtId="15" fontId="0" fillId="0" borderId="1" xfId="0" applyNumberFormat="1" applyFont="1" applyBorder="1" applyAlignment="1">
      <alignment horizontal="left"/>
    </xf>
    <xf numFmtId="2" fontId="2" fillId="7" borderId="9" xfId="0" applyNumberFormat="1" applyFont="1" applyFill="1" applyBorder="1"/>
    <xf numFmtId="2" fontId="0" fillId="2" borderId="5" xfId="0" applyNumberFormat="1" applyFill="1" applyBorder="1"/>
    <xf numFmtId="2" fontId="2" fillId="3" borderId="9" xfId="0" applyNumberFormat="1" applyFont="1" applyFill="1" applyBorder="1" applyAlignment="1">
      <alignment horizontal="right"/>
    </xf>
    <xf numFmtId="2" fontId="2" fillId="3" borderId="9" xfId="0" applyNumberFormat="1" applyFont="1" applyFill="1" applyBorder="1"/>
    <xf numFmtId="2" fontId="0" fillId="2" borderId="9" xfId="0" applyNumberFormat="1" applyFill="1" applyBorder="1"/>
    <xf numFmtId="2" fontId="2" fillId="2" borderId="9" xfId="0" applyNumberFormat="1" applyFont="1" applyFill="1" applyBorder="1"/>
    <xf numFmtId="0" fontId="2" fillId="0" borderId="10" xfId="0" applyFont="1" applyBorder="1"/>
    <xf numFmtId="0" fontId="2" fillId="4" borderId="10" xfId="0" applyFont="1" applyFill="1" applyBorder="1"/>
    <xf numFmtId="2" fontId="2" fillId="4" borderId="9" xfId="0" applyNumberFormat="1" applyFont="1" applyFill="1" applyBorder="1"/>
    <xf numFmtId="2" fontId="2" fillId="6" borderId="9" xfId="0" applyNumberFormat="1" applyFont="1" applyFill="1" applyBorder="1"/>
    <xf numFmtId="15" fontId="0" fillId="0" borderId="5" xfId="0" applyNumberFormat="1" applyBorder="1" applyAlignment="1">
      <alignment horizontal="left"/>
    </xf>
    <xf numFmtId="2" fontId="0" fillId="3" borderId="5" xfId="0" applyNumberFormat="1" applyFill="1" applyBorder="1" applyAlignment="1">
      <alignment horizontal="right"/>
    </xf>
    <xf numFmtId="2" fontId="0" fillId="3" borderId="5" xfId="0" applyNumberFormat="1" applyFont="1" applyFill="1" applyBorder="1" applyAlignment="1">
      <alignment horizontal="right"/>
    </xf>
    <xf numFmtId="2" fontId="0" fillId="3" borderId="5" xfId="0" applyNumberFormat="1" applyFill="1" applyBorder="1"/>
    <xf numFmtId="0" fontId="0" fillId="0" borderId="10" xfId="0" applyBorder="1"/>
    <xf numFmtId="2" fontId="0" fillId="5" borderId="0" xfId="0" applyNumberFormat="1" applyFill="1" applyBorder="1"/>
    <xf numFmtId="2" fontId="2" fillId="8" borderId="9" xfId="0" applyNumberFormat="1" applyFont="1" applyFill="1" applyBorder="1"/>
    <xf numFmtId="0" fontId="2" fillId="10" borderId="9" xfId="0" applyFont="1" applyFill="1" applyBorder="1"/>
    <xf numFmtId="2" fontId="2" fillId="10" borderId="9" xfId="0" applyNumberFormat="1" applyFont="1" applyFill="1" applyBorder="1"/>
    <xf numFmtId="2" fontId="2" fillId="9" borderId="11" xfId="0" applyNumberFormat="1" applyFont="1" applyFill="1" applyBorder="1"/>
    <xf numFmtId="2" fontId="2" fillId="9" borderId="12" xfId="0" applyNumberFormat="1" applyFont="1" applyFill="1" applyBorder="1"/>
    <xf numFmtId="15" fontId="0" fillId="0" borderId="5" xfId="0" applyNumberFormat="1" applyFont="1" applyBorder="1" applyAlignment="1">
      <alignment horizontal="left"/>
    </xf>
    <xf numFmtId="0" fontId="9" fillId="0" borderId="5" xfId="0" applyFont="1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0" fillId="7" borderId="5" xfId="0" applyNumberFormat="1" applyFont="1" applyFill="1" applyBorder="1"/>
    <xf numFmtId="2" fontId="0" fillId="8" borderId="5" xfId="0" applyNumberFormat="1" applyFont="1" applyFill="1" applyBorder="1"/>
    <xf numFmtId="2" fontId="0" fillId="0" borderId="10" xfId="0" applyNumberFormat="1" applyFont="1" applyBorder="1"/>
    <xf numFmtId="2" fontId="0" fillId="9" borderId="8" xfId="0" applyNumberFormat="1" applyFont="1" applyFill="1" applyBorder="1"/>
    <xf numFmtId="2" fontId="0" fillId="9" borderId="5" xfId="0" applyNumberFormat="1" applyFont="1" applyFill="1" applyBorder="1"/>
    <xf numFmtId="0" fontId="9" fillId="0" borderId="13" xfId="0" applyFont="1" applyBorder="1" applyAlignment="1">
      <alignment horizontal="right" vertical="center"/>
    </xf>
    <xf numFmtId="2" fontId="0" fillId="8" borderId="15" xfId="0" applyNumberFormat="1" applyFont="1" applyFill="1" applyBorder="1"/>
    <xf numFmtId="0" fontId="0" fillId="0" borderId="16" xfId="0" applyBorder="1"/>
    <xf numFmtId="0" fontId="11" fillId="11" borderId="16" xfId="0" applyFont="1" applyFill="1" applyBorder="1" applyAlignment="1">
      <alignment horizontal="right" vertical="center"/>
    </xf>
    <xf numFmtId="0" fontId="12" fillId="11" borderId="16" xfId="0" applyFont="1" applyFill="1" applyBorder="1" applyAlignment="1">
      <alignment horizontal="right" vertical="center"/>
    </xf>
    <xf numFmtId="2" fontId="0" fillId="11" borderId="16" xfId="0" applyNumberFormat="1" applyFill="1" applyBorder="1"/>
    <xf numFmtId="0" fontId="12" fillId="0" borderId="16" xfId="0" applyFont="1" applyBorder="1" applyAlignment="1">
      <alignment horizontal="right" vertical="center"/>
    </xf>
    <xf numFmtId="0" fontId="11" fillId="7" borderId="16" xfId="0" applyFont="1" applyFill="1" applyBorder="1" applyAlignment="1">
      <alignment horizontal="right" vertical="center"/>
    </xf>
    <xf numFmtId="0" fontId="12" fillId="8" borderId="16" xfId="0" applyFont="1" applyFill="1" applyBorder="1" applyAlignment="1">
      <alignment horizontal="right" vertical="center"/>
    </xf>
    <xf numFmtId="0" fontId="11" fillId="8" borderId="16" xfId="0" applyFont="1" applyFill="1" applyBorder="1" applyAlignment="1">
      <alignment horizontal="right" vertical="center"/>
    </xf>
    <xf numFmtId="0" fontId="11" fillId="12" borderId="16" xfId="0" applyFont="1" applyFill="1" applyBorder="1" applyAlignment="1">
      <alignment horizontal="right" vertical="center"/>
    </xf>
    <xf numFmtId="0" fontId="11" fillId="9" borderId="16" xfId="0" applyFont="1" applyFill="1" applyBorder="1" applyAlignment="1">
      <alignment horizontal="right" vertical="center"/>
    </xf>
    <xf numFmtId="2" fontId="0" fillId="10" borderId="16" xfId="0" applyNumberFormat="1" applyFont="1" applyFill="1" applyBorder="1"/>
    <xf numFmtId="0" fontId="2" fillId="8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2" fontId="12" fillId="5" borderId="1" xfId="0" applyNumberFormat="1" applyFont="1" applyFill="1" applyBorder="1" applyAlignment="1">
      <alignment horizontal="right" vertical="center"/>
    </xf>
    <xf numFmtId="2" fontId="0" fillId="5" borderId="1" xfId="0" applyNumberFormat="1" applyFont="1" applyFill="1" applyBorder="1" applyAlignment="1">
      <alignment horizontal="right" vertical="center"/>
    </xf>
    <xf numFmtId="2" fontId="0" fillId="5" borderId="1" xfId="0" applyNumberFormat="1" applyFont="1" applyFill="1" applyBorder="1" applyAlignment="1">
      <alignment horizontal="right"/>
    </xf>
    <xf numFmtId="0" fontId="0" fillId="5" borderId="1" xfId="0" applyFill="1" applyBorder="1" applyAlignment="1">
      <alignment vertical="center" wrapText="1"/>
    </xf>
    <xf numFmtId="2" fontId="2" fillId="5" borderId="9" xfId="0" applyNumberFormat="1" applyFont="1" applyFill="1" applyBorder="1"/>
    <xf numFmtId="0" fontId="0" fillId="5" borderId="1" xfId="0" applyFill="1" applyBorder="1"/>
    <xf numFmtId="2" fontId="2" fillId="5" borderId="1" xfId="0" applyNumberFormat="1" applyFont="1" applyFill="1" applyBorder="1"/>
    <xf numFmtId="0" fontId="0" fillId="5" borderId="18" xfId="0" applyFill="1" applyBorder="1"/>
    <xf numFmtId="0" fontId="2" fillId="5" borderId="15" xfId="0" applyFont="1" applyFill="1" applyBorder="1" applyAlignment="1">
      <alignment horizontal="left"/>
    </xf>
    <xf numFmtId="2" fontId="0" fillId="5" borderId="18" xfId="0" applyNumberFormat="1" applyFont="1" applyFill="1" applyBorder="1" applyAlignment="1">
      <alignment horizontal="right"/>
    </xf>
    <xf numFmtId="2" fontId="2" fillId="5" borderId="15" xfId="0" applyNumberFormat="1" applyFont="1" applyFill="1" applyBorder="1" applyAlignment="1">
      <alignment horizontal="right"/>
    </xf>
    <xf numFmtId="2" fontId="2" fillId="5" borderId="15" xfId="0" applyNumberFormat="1" applyFont="1" applyFill="1" applyBorder="1"/>
    <xf numFmtId="2" fontId="0" fillId="5" borderId="5" xfId="0" applyNumberFormat="1" applyFont="1" applyFill="1" applyBorder="1" applyAlignment="1">
      <alignment horizontal="right"/>
    </xf>
    <xf numFmtId="2" fontId="2" fillId="5" borderId="9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0" fontId="2" fillId="13" borderId="6" xfId="0" applyFont="1" applyFill="1" applyBorder="1" applyAlignment="1">
      <alignment horizontal="center"/>
    </xf>
    <xf numFmtId="0" fontId="2" fillId="0" borderId="14" xfId="0" applyFont="1" applyBorder="1"/>
    <xf numFmtId="0" fontId="3" fillId="0" borderId="1" xfId="0" applyFont="1" applyBorder="1"/>
    <xf numFmtId="0" fontId="13" fillId="14" borderId="1" xfId="0" applyFont="1" applyFill="1" applyBorder="1" applyAlignment="1">
      <alignment vertical="center"/>
    </xf>
    <xf numFmtId="0" fontId="13" fillId="15" borderId="1" xfId="0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3" fillId="17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vertical="center"/>
    </xf>
    <xf numFmtId="2" fontId="12" fillId="18" borderId="1" xfId="0" applyNumberFormat="1" applyFont="1" applyFill="1" applyBorder="1" applyAlignment="1">
      <alignment horizontal="right" vertical="center"/>
    </xf>
    <xf numFmtId="0" fontId="0" fillId="0" borderId="1" xfId="0" applyBorder="1"/>
    <xf numFmtId="2" fontId="15" fillId="5" borderId="1" xfId="0" applyNumberFormat="1" applyFont="1" applyFill="1" applyBorder="1" applyAlignment="1">
      <alignment horizontal="right" vertical="center"/>
    </xf>
    <xf numFmtId="2" fontId="13" fillId="5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16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/>
    </xf>
    <xf numFmtId="0" fontId="13" fillId="17" borderId="1" xfId="0" applyFont="1" applyFill="1" applyBorder="1" applyAlignment="1">
      <alignment horizontal="center" vertical="center" wrapText="1"/>
    </xf>
    <xf numFmtId="0" fontId="13" fillId="17" borderId="1" xfId="0" applyFont="1" applyFill="1" applyBorder="1" applyAlignment="1">
      <alignment horizontal="center" vertical="center"/>
    </xf>
    <xf numFmtId="10" fontId="2" fillId="0" borderId="0" xfId="0" applyNumberFormat="1" applyFont="1"/>
    <xf numFmtId="9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13" borderId="2" xfId="0" applyFont="1" applyFill="1" applyBorder="1" applyAlignment="1">
      <alignment horizontal="center"/>
    </xf>
    <xf numFmtId="0" fontId="4" fillId="13" borderId="4" xfId="0" applyFont="1" applyFill="1" applyBorder="1" applyAlignment="1">
      <alignment horizontal="center"/>
    </xf>
    <xf numFmtId="0" fontId="4" fillId="13" borderId="3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4" fillId="8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9" borderId="3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4" fillId="16" borderId="2" xfId="0" applyFont="1" applyFill="1" applyBorder="1" applyAlignment="1">
      <alignment horizontal="center" vertical="center" wrapText="1"/>
    </xf>
    <xf numFmtId="0" fontId="14" fillId="16" borderId="4" xfId="0" applyFont="1" applyFill="1" applyBorder="1" applyAlignment="1">
      <alignment horizontal="center" vertical="center" wrapText="1"/>
    </xf>
    <xf numFmtId="0" fontId="14" fillId="16" borderId="3" xfId="0" applyFont="1" applyFill="1" applyBorder="1" applyAlignment="1">
      <alignment horizontal="center" vertical="center" wrapText="1"/>
    </xf>
    <xf numFmtId="0" fontId="14" fillId="17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FC7C"/>
      <color rgb="FF59E242"/>
      <color rgb="FF67E452"/>
      <color rgb="FF7CE86A"/>
      <color rgb="FF86FB11"/>
      <color rgb="FF9DFC3E"/>
      <color rgb="FFAEFC60"/>
      <color rgb="FFF6DBA4"/>
      <color rgb="FFFDE2CB"/>
      <color rgb="FFFCD8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0">
                <a:solidFill>
                  <a:sysClr val="windowText" lastClr="000000"/>
                </a:solidFill>
              </a:rPr>
              <a:t>GASTO</a:t>
            </a:r>
            <a:r>
              <a:rPr lang="es-ES" sz="1400" b="0" baseline="0">
                <a:solidFill>
                  <a:sysClr val="windowText" lastClr="000000"/>
                </a:solidFill>
              </a:rPr>
              <a:t> CORRIENTE</a:t>
            </a:r>
            <a:endParaRPr lang="es-ES" sz="1400" b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PRESUPUESTO!$B$39</c:f>
              <c:strCache>
                <c:ptCount val="1"/>
                <c:pt idx="0">
                  <c:v>VIGENTE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62-4651-A2A2-637D2A86B7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PRESUPUESTO!$A$40:$A$41</c:f>
              <c:strCache>
                <c:ptCount val="2"/>
                <c:pt idx="0">
                  <c:v>SANTO DOMINGO</c:v>
                </c:pt>
                <c:pt idx="1">
                  <c:v>MANABI</c:v>
                </c:pt>
              </c:strCache>
            </c:strRef>
          </c:cat>
          <c:val>
            <c:numRef>
              <c:f>PRESUPUESTO!$B$40:$B$41</c:f>
              <c:numCache>
                <c:formatCode>0.00</c:formatCode>
                <c:ptCount val="2"/>
                <c:pt idx="0">
                  <c:v>166016.54</c:v>
                </c:pt>
                <c:pt idx="1">
                  <c:v>75430.820000000007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62-4651-A2A2-637D2A86B78D}"/>
            </c:ext>
          </c:extLst>
        </c:ser>
        <c:ser>
          <c:idx val="1"/>
          <c:order val="1"/>
          <c:tx>
            <c:strRef>
              <c:f>PRESUPUESTO!$C$39</c:f>
              <c:strCache>
                <c:ptCount val="1"/>
                <c:pt idx="0">
                  <c:v>DEVENGADO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A62-4651-A2A2-637D2A86B78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A62-4651-A2A2-637D2A86B78D}"/>
              </c:ext>
            </c:extLst>
          </c:dPt>
          <c:dLbls>
            <c:dLbl>
              <c:idx val="0"/>
              <c:layout>
                <c:manualLayout>
                  <c:x val="2.5007502250675204E-2"/>
                  <c:y val="-1.541276843707490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62-4651-A2A2-637D2A86B78D}"/>
                </c:ext>
              </c:extLst>
            </c:dLbl>
            <c:dLbl>
              <c:idx val="1"/>
              <c:layout>
                <c:manualLayout>
                  <c:x val="2.2506752025607684E-2"/>
                  <c:y val="-6.165107374829962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62-4651-A2A2-637D2A86B7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PRESUPUESTO!$A$40:$A$41</c:f>
              <c:strCache>
                <c:ptCount val="2"/>
                <c:pt idx="0">
                  <c:v>SANTO DOMINGO</c:v>
                </c:pt>
                <c:pt idx="1">
                  <c:v>MANABI</c:v>
                </c:pt>
              </c:strCache>
            </c:strRef>
          </c:cat>
          <c:val>
            <c:numRef>
              <c:f>PRESUPUESTO!$C$40:$C$41</c:f>
              <c:numCache>
                <c:formatCode>0.00</c:formatCode>
                <c:ptCount val="2"/>
                <c:pt idx="0">
                  <c:v>165637.22</c:v>
                </c:pt>
                <c:pt idx="1">
                  <c:v>74324.12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62-4651-A2A2-637D2A86B78D}"/>
            </c:ext>
          </c:extLst>
        </c:ser>
        <c:ser>
          <c:idx val="2"/>
          <c:order val="2"/>
          <c:tx>
            <c:strRef>
              <c:f>PRESUPUESTO!$D$39</c:f>
              <c:strCache>
                <c:ptCount val="1"/>
                <c:pt idx="0">
                  <c:v>% EJE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PRESUPUESTO!$A$40:$A$41</c:f>
              <c:strCache>
                <c:ptCount val="2"/>
                <c:pt idx="0">
                  <c:v>SANTO DOMINGO</c:v>
                </c:pt>
                <c:pt idx="1">
                  <c:v>MANABI</c:v>
                </c:pt>
              </c:strCache>
            </c:strRef>
          </c:cat>
          <c:val>
            <c:numRef>
              <c:f>PRESUPUESTO!$D$40:$D$41</c:f>
              <c:numCache>
                <c:formatCode>0.00</c:formatCode>
                <c:ptCount val="2"/>
                <c:pt idx="0">
                  <c:v>99.771516741645144</c:v>
                </c:pt>
                <c:pt idx="1">
                  <c:v>98.532827828200709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62-4651-A2A2-637D2A86B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1798880"/>
        <c:axId val="-161788000"/>
      </c:barChart>
      <c:catAx>
        <c:axId val="-16179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-161788000"/>
        <c:crosses val="autoZero"/>
        <c:auto val="1"/>
        <c:lblAlgn val="ctr"/>
        <c:lblOffset val="100"/>
        <c:noMultiLvlLbl val="0"/>
      </c:catAx>
      <c:valAx>
        <c:axId val="-16178800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-16179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GASTO</a:t>
            </a:r>
            <a:r>
              <a:rPr lang="es-ES" b="1" baseline="0"/>
              <a:t> DE INVERSION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PRESUPUESTO!$A$77</c:f>
              <c:strCache>
                <c:ptCount val="1"/>
                <c:pt idx="0">
                  <c:v>SANTO DOMINGO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2"/>
              <c:tx>
                <c:rich>
                  <a:bodyPr/>
                  <a:lstStyle/>
                  <a:p>
                    <a:fld id="{8BC5F90D-AC38-46B4-90BA-DC40818BABC5}" type="VALUE">
                      <a:rPr lang="en-US"/>
                      <a:pPr/>
                      <a:t>[VALOR]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4C92-4816-B001-1C0CEAA135AF}"/>
                </c:ext>
              </c:extLst>
            </c:dLbl>
            <c:dLbl>
              <c:idx val="3"/>
              <c:layout>
                <c:manualLayout>
                  <c:x val="-1.796901971215611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92-4816-B001-1C0CEAA135AF}"/>
                </c:ext>
              </c:extLst>
            </c:dLbl>
            <c:dLbl>
              <c:idx val="4"/>
              <c:layout>
                <c:manualLayout>
                  <c:x val="-1.7969019712156111E-2"/>
                  <c:y val="-6.70946637025265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92-4816-B001-1C0CEAA135A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C4F3BE7-BD5C-4B84-AF76-CF45D2ACC7F3}" type="VALUE">
                      <a:rPr lang="en-US"/>
                      <a:pPr/>
                      <a:t>[VALOR]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C92-4816-B001-1C0CEAA135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PRESUPUESTO!$B$75:$G$76</c:f>
              <c:multiLvlStrCache>
                <c:ptCount val="6"/>
                <c:lvl>
                  <c:pt idx="0">
                    <c:v>PRESUPUESTO </c:v>
                  </c:pt>
                  <c:pt idx="1">
                    <c:v>DEVENGADO</c:v>
                  </c:pt>
                  <c:pt idx="2">
                    <c:v>% EJE</c:v>
                  </c:pt>
                  <c:pt idx="3">
                    <c:v>PRESUPUESTO </c:v>
                  </c:pt>
                  <c:pt idx="4">
                    <c:v>DEVENGADO</c:v>
                  </c:pt>
                  <c:pt idx="5">
                    <c:v>% EJE</c:v>
                  </c:pt>
                </c:lvl>
                <c:lvl>
                  <c:pt idx="0">
                    <c:v>GASTO INVERSIÓN PROYECTO (PEFA)</c:v>
                  </c:pt>
                  <c:pt idx="3">
                    <c:v>PROYECTO DE CALIDAD AGROALIMENTARIA</c:v>
                  </c:pt>
                </c:lvl>
              </c:multiLvlStrCache>
            </c:multiLvlStrRef>
          </c:cat>
          <c:val>
            <c:numRef>
              <c:f>PRESUPUESTO!$B$77:$G$77</c:f>
              <c:numCache>
                <c:formatCode>0.00</c:formatCode>
                <c:ptCount val="6"/>
                <c:pt idx="0">
                  <c:v>10412</c:v>
                </c:pt>
                <c:pt idx="1">
                  <c:v>8000</c:v>
                </c:pt>
                <c:pt idx="2">
                  <c:v>76.83</c:v>
                </c:pt>
                <c:pt idx="3">
                  <c:v>2714.88</c:v>
                </c:pt>
                <c:pt idx="4">
                  <c:v>2714.88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92-4816-B001-1C0CEAA135AF}"/>
            </c:ext>
          </c:extLst>
        </c:ser>
        <c:ser>
          <c:idx val="1"/>
          <c:order val="1"/>
          <c:tx>
            <c:strRef>
              <c:f>PRESUPUESTO!$A$78</c:f>
              <c:strCache>
                <c:ptCount val="1"/>
                <c:pt idx="0">
                  <c:v>MANABI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3.5938039424312208E-2"/>
                  <c:y val="-6.150273124251647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92-4816-B001-1C0CEAA135AF}"/>
                </c:ext>
              </c:extLst>
            </c:dLbl>
            <c:dLbl>
              <c:idx val="1"/>
              <c:layout>
                <c:manualLayout>
                  <c:x val="2.595525069533660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92-4816-B001-1C0CEAA135AF}"/>
                </c:ext>
              </c:extLst>
            </c:dLbl>
            <c:dLbl>
              <c:idx val="2"/>
              <c:layout>
                <c:manualLayout>
                  <c:x val="3.3941481678517099E-2"/>
                  <c:y val="-1.2300546248503295E-16"/>
                </c:manualLayout>
              </c:layout>
              <c:tx>
                <c:rich>
                  <a:bodyPr/>
                  <a:lstStyle/>
                  <a:p>
                    <a:fld id="{0D73EC2B-978B-404E-85BC-6CC6C0526FC3}" type="VALUE">
                      <a:rPr lang="en-US"/>
                      <a:pPr/>
                      <a:t>[VALOR]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C92-4816-B001-1C0CEAA135AF}"/>
                </c:ext>
              </c:extLst>
            </c:dLbl>
            <c:dLbl>
              <c:idx val="5"/>
              <c:layout>
                <c:manualLayout>
                  <c:x val="3.3941481678516953E-2"/>
                  <c:y val="0"/>
                </c:manualLayout>
              </c:layout>
              <c:tx>
                <c:rich>
                  <a:bodyPr/>
                  <a:lstStyle/>
                  <a:p>
                    <a:fld id="{F44BFF0E-0991-4877-85B6-DD3658B36F28}" type="VALUE">
                      <a:rPr lang="en-US"/>
                      <a:pPr/>
                      <a:t>[VALOR]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4C92-4816-B001-1C0CEAA135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PRESUPUESTO!$B$75:$G$76</c:f>
              <c:multiLvlStrCache>
                <c:ptCount val="6"/>
                <c:lvl>
                  <c:pt idx="0">
                    <c:v>PRESUPUESTO </c:v>
                  </c:pt>
                  <c:pt idx="1">
                    <c:v>DEVENGADO</c:v>
                  </c:pt>
                  <c:pt idx="2">
                    <c:v>% EJE</c:v>
                  </c:pt>
                  <c:pt idx="3">
                    <c:v>PRESUPUESTO </c:v>
                  </c:pt>
                  <c:pt idx="4">
                    <c:v>DEVENGADO</c:v>
                  </c:pt>
                  <c:pt idx="5">
                    <c:v>% EJE</c:v>
                  </c:pt>
                </c:lvl>
                <c:lvl>
                  <c:pt idx="0">
                    <c:v>GASTO INVERSIÓN PROYECTO (PEFA)</c:v>
                  </c:pt>
                  <c:pt idx="3">
                    <c:v>PROYECTO DE CALIDAD AGROALIMENTARIA</c:v>
                  </c:pt>
                </c:lvl>
              </c:multiLvlStrCache>
            </c:multiLvlStrRef>
          </c:cat>
          <c:val>
            <c:numRef>
              <c:f>PRESUPUESTO!$B$78:$G$78</c:f>
              <c:numCache>
                <c:formatCode>0.00</c:formatCode>
                <c:ptCount val="6"/>
                <c:pt idx="0">
                  <c:v>5000</c:v>
                </c:pt>
                <c:pt idx="1">
                  <c:v>4950.3999999999996</c:v>
                </c:pt>
                <c:pt idx="2">
                  <c:v>99.01</c:v>
                </c:pt>
                <c:pt idx="3">
                  <c:v>14931.84</c:v>
                </c:pt>
                <c:pt idx="4">
                  <c:v>14931.84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C92-4816-B001-1C0CEAA13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61795616"/>
        <c:axId val="-161797248"/>
        <c:axId val="0"/>
      </c:bar3DChart>
      <c:catAx>
        <c:axId val="-16179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-161797248"/>
        <c:crosses val="autoZero"/>
        <c:auto val="1"/>
        <c:lblAlgn val="ctr"/>
        <c:lblOffset val="100"/>
        <c:noMultiLvlLbl val="0"/>
      </c:catAx>
      <c:valAx>
        <c:axId val="-16179724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-16179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Gasto</a:t>
            </a:r>
            <a:r>
              <a:rPr lang="es-ES" b="1" baseline="0"/>
              <a:t> de Inversion Distrital 4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PRESUPUESTO!$B$108</c:f>
              <c:strCache>
                <c:ptCount val="1"/>
                <c:pt idx="0">
                  <c:v>GASTO INVERSIÓN PROYECTO (PEFA)</c:v>
                </c:pt>
              </c:strCache>
            </c:strRef>
          </c:tx>
          <c:spPr>
            <a:solidFill>
              <a:srgbClr val="BCFC7C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5.0925337632079971E-17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BA-4EC3-BBE1-C3BC3AAF10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PRESUPUESTO!$B$109</c:f>
              <c:numCache>
                <c:formatCode>0.00%</c:formatCode>
                <c:ptCount val="1"/>
                <c:pt idx="0">
                  <c:v>0.84030000000000005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BA-4EC3-BBE1-C3BC3AAF103B}"/>
            </c:ext>
          </c:extLst>
        </c:ser>
        <c:ser>
          <c:idx val="3"/>
          <c:order val="3"/>
          <c:tx>
            <c:strRef>
              <c:f>PRESUPUESTO!$E$108</c:f>
              <c:strCache>
                <c:ptCount val="1"/>
                <c:pt idx="0">
                  <c:v>PROYECTO DE CALIDAD AGROALIMENTARIA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5.2777777777777778E-2"/>
                  <c:y val="-3.7037037037037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BA-4EC3-BBE1-C3BC3AAF10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PRESUPUESTO!$E$109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BA-4EC3-BBE1-C3BC3AAF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61789088"/>
        <c:axId val="-161786368"/>
        <c:axId val="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PRESUPUESTO!$C$108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PRESUPUESTO!$C$109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6BA-4EC3-BBE1-C3BC3AAF103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PRESUPUESTO!$D$108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PRESUPUESTO!$D$109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6BA-4EC3-BBE1-C3BC3AAF103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PRESUPUESTO!$F$108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PRESUPUESTO!$F$109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B6BA-4EC3-BBE1-C3BC3AAF103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PRESUPUESTO!$G$108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  <a:sp3d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PRESUPUESTO!$G$109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B6BA-4EC3-BBE1-C3BC3AAF103B}"/>
                  </c:ext>
                </c:extLst>
              </c15:ser>
            </c15:filteredBarSeries>
          </c:ext>
        </c:extLst>
      </c:bar3DChart>
      <c:catAx>
        <c:axId val="-16178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-161786368"/>
        <c:crosses val="autoZero"/>
        <c:auto val="1"/>
        <c:lblAlgn val="ctr"/>
        <c:lblOffset val="100"/>
        <c:noMultiLvlLbl val="0"/>
      </c:catAx>
      <c:valAx>
        <c:axId val="-16178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-16178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19</xdr:row>
      <xdr:rowOff>38100</xdr:rowOff>
    </xdr:from>
    <xdr:to>
      <xdr:col>2</xdr:col>
      <xdr:colOff>781050</xdr:colOff>
      <xdr:row>29</xdr:row>
      <xdr:rowOff>28575</xdr:rowOff>
    </xdr:to>
    <xdr:sp macro="" textlink="">
      <xdr:nvSpPr>
        <xdr:cNvPr id="3" name="Rectángulo redondead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4300" y="3867150"/>
          <a:ext cx="2190750" cy="1895475"/>
        </a:xfrm>
        <a:prstGeom prst="roundRect">
          <a:avLst/>
        </a:prstGeom>
        <a:solidFill>
          <a:sysClr val="window" lastClr="FFFFFF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>
              <a:solidFill>
                <a:srgbClr val="00B050"/>
              </a:solidFill>
            </a:rPr>
            <a:t>DISTRITAL</a:t>
          </a:r>
          <a:r>
            <a:rPr lang="es-ES" sz="1100" baseline="0">
              <a:solidFill>
                <a:srgbClr val="00B050"/>
              </a:solidFill>
            </a:rPr>
            <a:t> 4</a:t>
          </a:r>
        </a:p>
        <a:p>
          <a:pPr algn="l"/>
          <a:r>
            <a:rPr lang="es-ES" sz="1100" baseline="0">
              <a:solidFill>
                <a:srgbClr val="00B050"/>
              </a:solidFill>
            </a:rPr>
            <a:t>SANTO DOMINGO- MANABI</a:t>
          </a:r>
        </a:p>
        <a:p>
          <a:pPr algn="l"/>
          <a:endParaRPr lang="es-ES" sz="1100" baseline="0">
            <a:solidFill>
              <a:srgbClr val="00B050"/>
            </a:solidFill>
          </a:endParaRPr>
        </a:p>
        <a:p>
          <a:pPr algn="l"/>
          <a:r>
            <a:rPr lang="es-ES" sz="1100" baseline="0">
              <a:solidFill>
                <a:srgbClr val="00B050"/>
              </a:solidFill>
            </a:rPr>
            <a:t>ENERO - 29 DICIEMBRE 2020</a:t>
          </a:r>
        </a:p>
        <a:p>
          <a:pPr algn="l"/>
          <a:endParaRPr lang="es-ES" sz="1100" baseline="0">
            <a:solidFill>
              <a:srgbClr val="00B050"/>
            </a:solidFill>
          </a:endParaRPr>
        </a:p>
        <a:p>
          <a:pPr algn="ctr"/>
          <a:r>
            <a:rPr lang="es-ES" sz="1200" b="1" baseline="0">
              <a:solidFill>
                <a:srgbClr val="00B050"/>
              </a:solidFill>
            </a:rPr>
            <a:t>% 98,56</a:t>
          </a:r>
        </a:p>
        <a:p>
          <a:pPr algn="l"/>
          <a:endParaRPr lang="es-ES" sz="1100" baseline="0">
            <a:solidFill>
              <a:srgbClr val="00B050"/>
            </a:solidFill>
          </a:endParaRPr>
        </a:p>
        <a:p>
          <a:pPr algn="l"/>
          <a:r>
            <a:rPr lang="es-ES" sz="1100" baseline="0">
              <a:solidFill>
                <a:srgbClr val="00B050"/>
              </a:solidFill>
            </a:rPr>
            <a:t>PRESUPUESTO</a:t>
          </a:r>
          <a:r>
            <a:rPr lang="es-ES" sz="1100" b="1" baseline="0">
              <a:solidFill>
                <a:srgbClr val="00B050"/>
              </a:solidFill>
            </a:rPr>
            <a:t>: $ </a:t>
          </a:r>
          <a:r>
            <a:rPr lang="es-ES" sz="11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274506,08</a:t>
          </a:r>
          <a:r>
            <a:rPr lang="es-ES" b="1">
              <a:solidFill>
                <a:srgbClr val="00B050"/>
              </a:solidFill>
            </a:rPr>
            <a:t> </a:t>
          </a:r>
          <a:endParaRPr lang="es-ES" sz="1100" b="1" baseline="0">
            <a:solidFill>
              <a:srgbClr val="00B050"/>
            </a:solidFill>
          </a:endParaRPr>
        </a:p>
        <a:p>
          <a:pPr algn="l"/>
          <a:r>
            <a:rPr lang="es-ES" sz="1100" baseline="0">
              <a:solidFill>
                <a:srgbClr val="00B050"/>
              </a:solidFill>
            </a:rPr>
            <a:t>DEV TOTAL:       </a:t>
          </a:r>
          <a:r>
            <a:rPr lang="es-ES" sz="1100" b="1" baseline="0">
              <a:solidFill>
                <a:srgbClr val="00B050"/>
              </a:solidFill>
            </a:rPr>
            <a:t>$ </a:t>
          </a:r>
          <a:r>
            <a:rPr lang="es-ES" sz="11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270558,46</a:t>
          </a:r>
          <a:r>
            <a:rPr lang="es-ES" b="1">
              <a:solidFill>
                <a:srgbClr val="00B050"/>
              </a:solidFill>
            </a:rPr>
            <a:t> </a:t>
          </a:r>
          <a:endParaRPr lang="es-ES" sz="1100" b="1">
            <a:solidFill>
              <a:srgbClr val="00B050"/>
            </a:solidFill>
          </a:endParaRPr>
        </a:p>
      </xdr:txBody>
    </xdr:sp>
    <xdr:clientData/>
  </xdr:twoCellAnchor>
  <xdr:twoCellAnchor>
    <xdr:from>
      <xdr:col>3</xdr:col>
      <xdr:colOff>180975</xdr:colOff>
      <xdr:row>23</xdr:row>
      <xdr:rowOff>114300</xdr:rowOff>
    </xdr:from>
    <xdr:to>
      <xdr:col>4</xdr:col>
      <xdr:colOff>190500</xdr:colOff>
      <xdr:row>24</xdr:row>
      <xdr:rowOff>123825</xdr:rowOff>
    </xdr:to>
    <xdr:sp macro="" textlink="">
      <xdr:nvSpPr>
        <xdr:cNvPr id="9" name="Cheurón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514600" y="4705350"/>
          <a:ext cx="600075" cy="200025"/>
        </a:xfrm>
        <a:prstGeom prst="chevron">
          <a:avLst/>
        </a:prstGeom>
        <a:solidFill>
          <a:sysClr val="window" lastClr="FFFFFF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723900</xdr:colOff>
      <xdr:row>23</xdr:row>
      <xdr:rowOff>114300</xdr:rowOff>
    </xdr:from>
    <xdr:to>
      <xdr:col>5</xdr:col>
      <xdr:colOff>561975</xdr:colOff>
      <xdr:row>24</xdr:row>
      <xdr:rowOff>123825</xdr:rowOff>
    </xdr:to>
    <xdr:sp macro="" textlink="">
      <xdr:nvSpPr>
        <xdr:cNvPr id="10" name="Cheurón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648075" y="4705350"/>
          <a:ext cx="600075" cy="200025"/>
        </a:xfrm>
        <a:prstGeom prst="chevron">
          <a:avLst/>
        </a:prstGeom>
        <a:solidFill>
          <a:sysClr val="window" lastClr="FFFFFF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161925</xdr:colOff>
      <xdr:row>23</xdr:row>
      <xdr:rowOff>114300</xdr:rowOff>
    </xdr:from>
    <xdr:to>
      <xdr:col>5</xdr:col>
      <xdr:colOff>0</xdr:colOff>
      <xdr:row>24</xdr:row>
      <xdr:rowOff>123825</xdr:rowOff>
    </xdr:to>
    <xdr:sp macro="" textlink="">
      <xdr:nvSpPr>
        <xdr:cNvPr id="12" name="Cheurón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086100" y="4705350"/>
          <a:ext cx="600075" cy="200025"/>
        </a:xfrm>
        <a:prstGeom prst="chevron">
          <a:avLst/>
        </a:prstGeom>
        <a:solidFill>
          <a:sysClr val="window" lastClr="FFFFFF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5</xdr:col>
      <xdr:colOff>657225</xdr:colOff>
      <xdr:row>18</xdr:row>
      <xdr:rowOff>123825</xdr:rowOff>
    </xdr:from>
    <xdr:to>
      <xdr:col>8</xdr:col>
      <xdr:colOff>228819</xdr:colOff>
      <xdr:row>29</xdr:row>
      <xdr:rowOff>76200</xdr:rowOff>
    </xdr:to>
    <xdr:pic>
      <xdr:nvPicPr>
        <xdr:cNvPr id="18" name="Imagen 17" descr="C:\Users\Usuario\Desktop\XXXXXXX.jpg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3762375"/>
          <a:ext cx="2105025" cy="20478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136325</xdr:colOff>
      <xdr:row>45</xdr:row>
      <xdr:rowOff>74414</xdr:rowOff>
    </xdr:from>
    <xdr:to>
      <xdr:col>7</xdr:col>
      <xdr:colOff>178594</xdr:colOff>
      <xdr:row>65</xdr:row>
      <xdr:rowOff>128587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306550</xdr:colOff>
      <xdr:row>58</xdr:row>
      <xdr:rowOff>164222</xdr:rowOff>
    </xdr:from>
    <xdr:to>
      <xdr:col>3</xdr:col>
      <xdr:colOff>361292</xdr:colOff>
      <xdr:row>60</xdr:row>
      <xdr:rowOff>54739</xdr:rowOff>
    </xdr:to>
    <xdr:sp macro="" textlink="">
      <xdr:nvSpPr>
        <xdr:cNvPr id="23" name="Rectángulo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1992584" y="11758446"/>
          <a:ext cx="864915" cy="262759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>
              <a:solidFill>
                <a:sysClr val="windowText" lastClr="000000"/>
              </a:solidFill>
            </a:rPr>
            <a:t>EJE</a:t>
          </a:r>
          <a:r>
            <a:rPr lang="es-ES" sz="1100" baseline="0">
              <a:solidFill>
                <a:sysClr val="windowText" lastClr="000000"/>
              </a:solidFill>
            </a:rPr>
            <a:t> </a:t>
          </a:r>
          <a:r>
            <a:rPr lang="es-ES" sz="1100">
              <a:solidFill>
                <a:sysClr val="windowText" lastClr="000000"/>
              </a:solidFill>
            </a:rPr>
            <a:t>99,77 %</a:t>
          </a:r>
        </a:p>
      </xdr:txBody>
    </xdr:sp>
    <xdr:clientData/>
  </xdr:twoCellAnchor>
  <xdr:twoCellAnchor>
    <xdr:from>
      <xdr:col>5</xdr:col>
      <xdr:colOff>624052</xdr:colOff>
      <xdr:row>58</xdr:row>
      <xdr:rowOff>175173</xdr:rowOff>
    </xdr:from>
    <xdr:to>
      <xdr:col>6</xdr:col>
      <xdr:colOff>667845</xdr:colOff>
      <xdr:row>60</xdr:row>
      <xdr:rowOff>65690</xdr:rowOff>
    </xdr:to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4806293" y="11769397"/>
          <a:ext cx="897759" cy="262759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>
              <a:solidFill>
                <a:sysClr val="windowText" lastClr="000000"/>
              </a:solidFill>
            </a:rPr>
            <a:t>EJE 98,53 %</a:t>
          </a:r>
        </a:p>
      </xdr:txBody>
    </xdr:sp>
    <xdr:clientData/>
  </xdr:twoCellAnchor>
  <xdr:twoCellAnchor>
    <xdr:from>
      <xdr:col>4</xdr:col>
      <xdr:colOff>465300</xdr:colOff>
      <xdr:row>56</xdr:row>
      <xdr:rowOff>21895</xdr:rowOff>
    </xdr:from>
    <xdr:to>
      <xdr:col>4</xdr:col>
      <xdr:colOff>728059</xdr:colOff>
      <xdr:row>61</xdr:row>
      <xdr:rowOff>169697</xdr:rowOff>
    </xdr:to>
    <xdr:sp macro="" textlink="">
      <xdr:nvSpPr>
        <xdr:cNvPr id="25" name="Rectángulo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rot="16200000">
          <a:off x="3287218" y="11651701"/>
          <a:ext cx="1078405" cy="262759"/>
        </a:xfrm>
        <a:prstGeom prst="rect">
          <a:avLst/>
        </a:prstGeom>
        <a:solidFill>
          <a:schemeClr val="accent3"/>
        </a:solidFill>
        <a:ln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50" b="1">
              <a:solidFill>
                <a:sysClr val="windowText" lastClr="000000"/>
              </a:solidFill>
            </a:rPr>
            <a:t>PRESUPUESTO</a:t>
          </a:r>
        </a:p>
      </xdr:txBody>
    </xdr:sp>
    <xdr:clientData/>
  </xdr:twoCellAnchor>
  <xdr:twoCellAnchor>
    <xdr:from>
      <xdr:col>1</xdr:col>
      <xdr:colOff>114958</xdr:colOff>
      <xdr:row>52</xdr:row>
      <xdr:rowOff>38319</xdr:rowOff>
    </xdr:from>
    <xdr:to>
      <xdr:col>1</xdr:col>
      <xdr:colOff>377717</xdr:colOff>
      <xdr:row>58</xdr:row>
      <xdr:rowOff>71164</xdr:rowOff>
    </xdr:to>
    <xdr:sp macro="" textlink="">
      <xdr:nvSpPr>
        <xdr:cNvPr id="26" name="Rectángulo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 rot="16200000">
          <a:off x="437932" y="10959224"/>
          <a:ext cx="1149569" cy="262759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="1">
              <a:solidFill>
                <a:sysClr val="windowText" lastClr="000000"/>
              </a:solidFill>
            </a:rPr>
            <a:t>PRESUPUESTO</a:t>
          </a:r>
        </a:p>
      </xdr:txBody>
    </xdr:sp>
    <xdr:clientData/>
  </xdr:twoCellAnchor>
  <xdr:twoCellAnchor>
    <xdr:from>
      <xdr:col>5</xdr:col>
      <xdr:colOff>180647</xdr:colOff>
      <xdr:row>56</xdr:row>
      <xdr:rowOff>82112</xdr:rowOff>
    </xdr:from>
    <xdr:to>
      <xdr:col>5</xdr:col>
      <xdr:colOff>443406</xdr:colOff>
      <xdr:row>61</xdr:row>
      <xdr:rowOff>82112</xdr:rowOff>
    </xdr:to>
    <xdr:sp macro="" textlink="">
      <xdr:nvSpPr>
        <xdr:cNvPr id="27" name="Rectángulo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 rot="16200000">
          <a:off x="4028966" y="11638017"/>
          <a:ext cx="930603" cy="262759"/>
        </a:xfrm>
        <a:prstGeom prst="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>
              <a:solidFill>
                <a:sysClr val="windowText" lastClr="000000"/>
              </a:solidFill>
            </a:rPr>
            <a:t>DEVENGADO</a:t>
          </a:r>
        </a:p>
      </xdr:txBody>
    </xdr:sp>
    <xdr:clientData/>
  </xdr:twoCellAnchor>
  <xdr:twoCellAnchor>
    <xdr:from>
      <xdr:col>1</xdr:col>
      <xdr:colOff>810175</xdr:colOff>
      <xdr:row>53</xdr:row>
      <xdr:rowOff>21898</xdr:rowOff>
    </xdr:from>
    <xdr:to>
      <xdr:col>2</xdr:col>
      <xdr:colOff>175173</xdr:colOff>
      <xdr:row>57</xdr:row>
      <xdr:rowOff>175174</xdr:rowOff>
    </xdr:to>
    <xdr:sp macro="" textlink="">
      <xdr:nvSpPr>
        <xdr:cNvPr id="29" name="Rectángulo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6200000">
          <a:off x="1270002" y="10992071"/>
          <a:ext cx="897758" cy="284653"/>
        </a:xfrm>
        <a:prstGeom prst="rect">
          <a:avLst/>
        </a:prstGeom>
        <a:ln>
          <a:noFill/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000" b="1">
              <a:solidFill>
                <a:sysClr val="windowText" lastClr="000000"/>
              </a:solidFill>
            </a:rPr>
            <a:t>DEVENGADO</a:t>
          </a:r>
        </a:p>
      </xdr:txBody>
    </xdr:sp>
    <xdr:clientData/>
  </xdr:twoCellAnchor>
  <xdr:twoCellAnchor>
    <xdr:from>
      <xdr:col>1</xdr:col>
      <xdr:colOff>547414</xdr:colOff>
      <xdr:row>82</xdr:row>
      <xdr:rowOff>13356</xdr:rowOff>
    </xdr:from>
    <xdr:to>
      <xdr:col>9</xdr:col>
      <xdr:colOff>98534</xdr:colOff>
      <xdr:row>102</xdr:row>
      <xdr:rowOff>76638</xdr:rowOff>
    </xdr:to>
    <xdr:graphicFrame macro="">
      <xdr:nvGraphicFramePr>
        <xdr:cNvPr id="34" name="Gráfico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160940</xdr:colOff>
      <xdr:row>110</xdr:row>
      <xdr:rowOff>24304</xdr:rowOff>
    </xdr:from>
    <xdr:to>
      <xdr:col>7</xdr:col>
      <xdr:colOff>616388</xdr:colOff>
      <xdr:row>124</xdr:row>
      <xdr:rowOff>161814</xdr:rowOff>
    </xdr:to>
    <xdr:graphicFrame macro="">
      <xdr:nvGraphicFramePr>
        <xdr:cNvPr id="35" name="Gráfico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opLeftCell="B1" workbookViewId="0">
      <selection activeCell="I19" sqref="I19"/>
    </sheetView>
  </sheetViews>
  <sheetFormatPr baseColWidth="10" defaultRowHeight="15" x14ac:dyDescent="0.25"/>
  <cols>
    <col min="1" max="1" width="18.7109375" customWidth="1"/>
    <col min="2" max="2" width="13" customWidth="1"/>
    <col min="3" max="3" width="13.85546875" customWidth="1"/>
    <col min="4" max="4" width="9.85546875" customWidth="1"/>
    <col min="6" max="6" width="13.140625" customWidth="1"/>
    <col min="9" max="9" width="13.140625" customWidth="1"/>
    <col min="12" max="12" width="12.28515625" customWidth="1"/>
  </cols>
  <sheetData>
    <row r="1" spans="1:13" ht="23.25" x14ac:dyDescent="0.35">
      <c r="A1" s="124" t="s">
        <v>21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23.25" x14ac:dyDescent="0.35">
      <c r="A2" s="124" t="s">
        <v>22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23.25" x14ac:dyDescent="0.3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28.5" customHeight="1" x14ac:dyDescent="0.25">
      <c r="A4" s="123" t="s">
        <v>23</v>
      </c>
      <c r="B4" s="125" t="s">
        <v>2</v>
      </c>
      <c r="C4" s="126"/>
      <c r="D4" s="127"/>
      <c r="E4" s="128" t="s">
        <v>6</v>
      </c>
      <c r="F4" s="129"/>
      <c r="G4" s="130"/>
      <c r="H4" s="131" t="s">
        <v>17</v>
      </c>
      <c r="I4" s="132"/>
      <c r="J4" s="132"/>
      <c r="K4" s="133" t="s">
        <v>15</v>
      </c>
      <c r="L4" s="134"/>
      <c r="M4" s="134"/>
    </row>
    <row r="5" spans="1:13" ht="15.75" x14ac:dyDescent="0.25">
      <c r="A5" s="123"/>
      <c r="B5" s="135" t="s">
        <v>18</v>
      </c>
      <c r="C5" s="136"/>
      <c r="D5" s="137"/>
      <c r="E5" s="138" t="s">
        <v>18</v>
      </c>
      <c r="F5" s="139"/>
      <c r="G5" s="139"/>
      <c r="H5" s="140" t="s">
        <v>18</v>
      </c>
      <c r="I5" s="141"/>
      <c r="J5" s="142"/>
      <c r="K5" s="143" t="s">
        <v>18</v>
      </c>
      <c r="L5" s="144"/>
      <c r="M5" s="145"/>
    </row>
    <row r="6" spans="1:13" x14ac:dyDescent="0.25">
      <c r="A6" s="123"/>
      <c r="B6" s="101" t="s">
        <v>3</v>
      </c>
      <c r="C6" s="101" t="s">
        <v>0</v>
      </c>
      <c r="D6" s="101" t="s">
        <v>4</v>
      </c>
      <c r="E6" s="83" t="s">
        <v>3</v>
      </c>
      <c r="F6" s="83" t="s">
        <v>0</v>
      </c>
      <c r="G6" s="83" t="s">
        <v>4</v>
      </c>
      <c r="H6" s="100" t="s">
        <v>3</v>
      </c>
      <c r="I6" s="100" t="s">
        <v>0</v>
      </c>
      <c r="J6" s="100" t="s">
        <v>4</v>
      </c>
      <c r="K6" s="84" t="s">
        <v>3</v>
      </c>
      <c r="L6" s="85" t="s">
        <v>0</v>
      </c>
      <c r="M6" s="85" t="s">
        <v>4</v>
      </c>
    </row>
    <row r="7" spans="1:13" x14ac:dyDescent="0.25">
      <c r="A7" s="89" t="s">
        <v>19</v>
      </c>
      <c r="B7" s="111">
        <v>166016.54</v>
      </c>
      <c r="C7" s="86">
        <v>165637.22</v>
      </c>
      <c r="D7" s="92">
        <f t="shared" ref="D7:D8" si="0">C7/B7*100</f>
        <v>99.771516741645144</v>
      </c>
      <c r="E7" s="111">
        <v>10412</v>
      </c>
      <c r="F7" s="86">
        <v>8000</v>
      </c>
      <c r="G7" s="92">
        <f t="shared" ref="G7:G8" si="1">F7/E7*100</f>
        <v>76.834421820975791</v>
      </c>
      <c r="H7" s="111">
        <v>2714.88</v>
      </c>
      <c r="I7" s="87">
        <v>2714.88</v>
      </c>
      <c r="J7" s="92">
        <f t="shared" ref="J7:J8" si="2">I7/H7*100</f>
        <v>100</v>
      </c>
      <c r="K7" s="86">
        <v>179143.42</v>
      </c>
      <c r="L7" s="86">
        <v>176352.1</v>
      </c>
      <c r="M7" s="92">
        <f t="shared" ref="M7:M8" si="3">L7/K7*100</f>
        <v>98.441851785569341</v>
      </c>
    </row>
    <row r="8" spans="1:13" x14ac:dyDescent="0.25">
      <c r="A8" s="91" t="s">
        <v>20</v>
      </c>
      <c r="B8" s="86">
        <v>75430.820000000007</v>
      </c>
      <c r="C8" s="86">
        <v>74324.12</v>
      </c>
      <c r="D8" s="92">
        <f t="shared" si="0"/>
        <v>98.532827828200709</v>
      </c>
      <c r="E8" s="86">
        <v>5000</v>
      </c>
      <c r="F8" s="86">
        <v>4950.3999999999996</v>
      </c>
      <c r="G8" s="92">
        <f t="shared" si="1"/>
        <v>99.007999999999996</v>
      </c>
      <c r="H8" s="86">
        <v>14931.84</v>
      </c>
      <c r="I8" s="88">
        <v>14931.84</v>
      </c>
      <c r="J8" s="92">
        <f t="shared" si="2"/>
        <v>100</v>
      </c>
      <c r="K8" s="86">
        <v>95362.66</v>
      </c>
      <c r="L8" s="86">
        <v>94206.36</v>
      </c>
      <c r="M8" s="92">
        <f t="shared" si="3"/>
        <v>98.7874709031816</v>
      </c>
    </row>
    <row r="9" spans="1:13" ht="15.75" thickBot="1" x14ac:dyDescent="0.3">
      <c r="A9" s="93"/>
      <c r="B9" s="95"/>
      <c r="C9" s="95"/>
      <c r="D9" s="95"/>
      <c r="E9" s="95"/>
      <c r="F9" s="95"/>
      <c r="G9" s="98"/>
      <c r="H9" s="95"/>
      <c r="I9" s="95"/>
      <c r="J9" s="98"/>
      <c r="K9" s="95"/>
      <c r="L9" s="98"/>
      <c r="M9" s="95"/>
    </row>
    <row r="10" spans="1:13" ht="16.5" thickTop="1" thickBot="1" x14ac:dyDescent="0.3">
      <c r="A10" s="94" t="s">
        <v>24</v>
      </c>
      <c r="B10" s="96">
        <f>SUM(B7:B9)</f>
        <v>241447.36000000002</v>
      </c>
      <c r="C10" s="96">
        <f>SUM(C7:C9)</f>
        <v>239961.34</v>
      </c>
      <c r="D10" s="97">
        <f t="shared" ref="D10" si="4">C10/B10*100</f>
        <v>99.384536654283565</v>
      </c>
      <c r="E10" s="96">
        <f>SUM(E7:E9)</f>
        <v>15412</v>
      </c>
      <c r="F10" s="96">
        <f>SUM(F7:F9)</f>
        <v>12950.4</v>
      </c>
      <c r="G10" s="90">
        <f t="shared" ref="G10" si="5">F10/E10*100</f>
        <v>84.028030106410583</v>
      </c>
      <c r="H10" s="96">
        <f>SUM(H7:H9)</f>
        <v>17646.72</v>
      </c>
      <c r="I10" s="96">
        <f>SUM(I7:I9)</f>
        <v>17646.72</v>
      </c>
      <c r="J10" s="90">
        <f t="shared" ref="J10" si="6">I10/H10*100</f>
        <v>100</v>
      </c>
      <c r="K10" s="96">
        <f>SUM(K7:K9)</f>
        <v>274506.08</v>
      </c>
      <c r="L10" s="99">
        <f>SUM(L7:L9)</f>
        <v>270558.46000000002</v>
      </c>
      <c r="M10" s="97">
        <f t="shared" ref="M10" si="7">L10/K10*100</f>
        <v>98.561918919974374</v>
      </c>
    </row>
    <row r="11" spans="1:13" ht="15.75" thickTop="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04" t="s">
        <v>24</v>
      </c>
      <c r="B12" s="105">
        <v>241447.36</v>
      </c>
      <c r="C12" s="105">
        <v>239961.34</v>
      </c>
      <c r="D12" s="105">
        <v>99.38</v>
      </c>
      <c r="E12" s="106">
        <v>15412</v>
      </c>
      <c r="F12" s="106">
        <v>12950.4</v>
      </c>
      <c r="G12" s="106">
        <v>84.03</v>
      </c>
      <c r="H12" s="107">
        <v>17646.72</v>
      </c>
      <c r="I12" s="107">
        <v>17646.72</v>
      </c>
      <c r="J12" s="107">
        <v>100</v>
      </c>
      <c r="K12" s="108">
        <v>274506.08</v>
      </c>
      <c r="L12" s="108">
        <v>270558.46000000002</v>
      </c>
      <c r="M12" s="108">
        <v>98.56</v>
      </c>
    </row>
  </sheetData>
  <mergeCells count="11">
    <mergeCell ref="A4:A6"/>
    <mergeCell ref="A1:M1"/>
    <mergeCell ref="B4:D4"/>
    <mergeCell ref="E4:G4"/>
    <mergeCell ref="H4:J4"/>
    <mergeCell ref="K4:M4"/>
    <mergeCell ref="B5:D5"/>
    <mergeCell ref="E5:G5"/>
    <mergeCell ref="H5:J5"/>
    <mergeCell ref="K5:M5"/>
    <mergeCell ref="A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9"/>
  <sheetViews>
    <sheetView tabSelected="1" zoomScale="87" zoomScaleNormal="87" workbookViewId="0">
      <selection activeCell="E11" sqref="E11:G11"/>
    </sheetView>
  </sheetViews>
  <sheetFormatPr baseColWidth="10" defaultRowHeight="15" x14ac:dyDescent="0.25"/>
  <cols>
    <col min="2" max="2" width="13.7109375" customWidth="1"/>
    <col min="3" max="3" width="12.140625" customWidth="1"/>
    <col min="4" max="4" width="11" customWidth="1"/>
    <col min="5" max="5" width="14.28515625" customWidth="1"/>
    <col min="6" max="6" width="12.85546875" customWidth="1"/>
    <col min="7" max="7" width="11.5703125" customWidth="1"/>
    <col min="8" max="8" width="13.7109375" customWidth="1"/>
    <col min="9" max="9" width="12.85546875" customWidth="1"/>
    <col min="10" max="10" width="12.140625" customWidth="1"/>
    <col min="13" max="13" width="12.42578125" customWidth="1"/>
  </cols>
  <sheetData>
    <row r="1" spans="1:13" x14ac:dyDescent="0.25">
      <c r="A1" s="1" t="s">
        <v>10</v>
      </c>
      <c r="B1" s="1"/>
      <c r="C1" s="1"/>
      <c r="D1" s="1"/>
      <c r="E1" s="1"/>
    </row>
    <row r="2" spans="1:13" x14ac:dyDescent="0.25">
      <c r="A2" s="1" t="s">
        <v>9</v>
      </c>
      <c r="B2" s="1"/>
      <c r="C2" s="1"/>
      <c r="D2" s="1"/>
      <c r="E2" s="1"/>
    </row>
    <row r="4" spans="1:13" x14ac:dyDescent="0.25">
      <c r="A4" t="s">
        <v>27</v>
      </c>
    </row>
    <row r="5" spans="1:13" x14ac:dyDescent="0.25">
      <c r="A5" t="s">
        <v>28</v>
      </c>
    </row>
    <row r="6" spans="1:13" x14ac:dyDescent="0.25">
      <c r="A6" t="s">
        <v>29</v>
      </c>
    </row>
    <row r="8" spans="1:13" ht="18.75" x14ac:dyDescent="0.3">
      <c r="A8" s="6" t="s">
        <v>30</v>
      </c>
      <c r="B8" s="6"/>
      <c r="C8" s="6"/>
      <c r="D8" s="1"/>
    </row>
    <row r="9" spans="1:13" x14ac:dyDescent="0.25">
      <c r="A9" s="1"/>
      <c r="B9" s="1"/>
      <c r="C9" s="1"/>
      <c r="D9" s="1"/>
    </row>
    <row r="10" spans="1:13" ht="30.75" customHeight="1" x14ac:dyDescent="0.25">
      <c r="A10" s="123" t="s">
        <v>23</v>
      </c>
      <c r="B10" s="125" t="s">
        <v>2</v>
      </c>
      <c r="C10" s="126"/>
      <c r="D10" s="127"/>
      <c r="E10" s="128" t="s">
        <v>6</v>
      </c>
      <c r="F10" s="129"/>
      <c r="G10" s="130"/>
      <c r="H10" s="131" t="s">
        <v>17</v>
      </c>
      <c r="I10" s="132"/>
      <c r="J10" s="132"/>
      <c r="K10" s="133" t="s">
        <v>33</v>
      </c>
      <c r="L10" s="134"/>
      <c r="M10" s="134"/>
    </row>
    <row r="11" spans="1:13" ht="15.75" x14ac:dyDescent="0.25">
      <c r="A11" s="123"/>
      <c r="B11" s="135" t="s">
        <v>18</v>
      </c>
      <c r="C11" s="136"/>
      <c r="D11" s="137"/>
      <c r="E11" s="138" t="s">
        <v>18</v>
      </c>
      <c r="F11" s="139"/>
      <c r="G11" s="139"/>
      <c r="H11" s="140" t="s">
        <v>18</v>
      </c>
      <c r="I11" s="141"/>
      <c r="J11" s="142"/>
      <c r="K11" s="143" t="s">
        <v>18</v>
      </c>
      <c r="L11" s="144"/>
      <c r="M11" s="145"/>
    </row>
    <row r="12" spans="1:13" x14ac:dyDescent="0.25">
      <c r="A12" s="123"/>
      <c r="B12" s="101" t="s">
        <v>3</v>
      </c>
      <c r="C12" s="101" t="s">
        <v>0</v>
      </c>
      <c r="D12" s="101" t="s">
        <v>4</v>
      </c>
      <c r="E12" s="83" t="s">
        <v>3</v>
      </c>
      <c r="F12" s="83" t="s">
        <v>0</v>
      </c>
      <c r="G12" s="83" t="s">
        <v>4</v>
      </c>
      <c r="H12" s="100" t="s">
        <v>3</v>
      </c>
      <c r="I12" s="100" t="s">
        <v>0</v>
      </c>
      <c r="J12" s="100" t="s">
        <v>4</v>
      </c>
      <c r="K12" s="84" t="s">
        <v>3</v>
      </c>
      <c r="L12" s="85" t="s">
        <v>0</v>
      </c>
      <c r="M12" s="85" t="s">
        <v>4</v>
      </c>
    </row>
    <row r="13" spans="1:13" ht="30" x14ac:dyDescent="0.25">
      <c r="A13" s="89" t="s">
        <v>19</v>
      </c>
      <c r="B13" s="86">
        <v>166016.54</v>
      </c>
      <c r="C13" s="86">
        <v>165637.22</v>
      </c>
      <c r="D13" s="92">
        <f>C13/B13*100</f>
        <v>99.771516741645144</v>
      </c>
      <c r="E13" s="86">
        <v>10412</v>
      </c>
      <c r="F13" s="86">
        <v>8000</v>
      </c>
      <c r="G13" s="92">
        <f t="shared" ref="G13:G14" si="0">F13/E13*100</f>
        <v>76.834421820975791</v>
      </c>
      <c r="H13" s="86">
        <v>2714.88</v>
      </c>
      <c r="I13" s="87">
        <v>2714.88</v>
      </c>
      <c r="J13" s="92">
        <f t="shared" ref="J13:J14" si="1">I13/H13*100</f>
        <v>100</v>
      </c>
      <c r="K13" s="86">
        <v>179143.42</v>
      </c>
      <c r="L13" s="86">
        <v>176352.1</v>
      </c>
      <c r="M13" s="110">
        <f t="shared" ref="M13:M14" si="2">L13/K13*100</f>
        <v>98.441851785569341</v>
      </c>
    </row>
    <row r="14" spans="1:13" x14ac:dyDescent="0.25">
      <c r="A14" s="91" t="s">
        <v>20</v>
      </c>
      <c r="B14" s="86">
        <v>75430.820000000007</v>
      </c>
      <c r="C14" s="86">
        <v>74324.12</v>
      </c>
      <c r="D14" s="92">
        <f>C14/B14*100</f>
        <v>98.532827828200709</v>
      </c>
      <c r="E14" s="86">
        <v>5000</v>
      </c>
      <c r="F14" s="86">
        <v>4950.3999999999996</v>
      </c>
      <c r="G14" s="92">
        <f t="shared" si="0"/>
        <v>99.007999999999996</v>
      </c>
      <c r="H14" s="86">
        <v>14931.84</v>
      </c>
      <c r="I14" s="88">
        <v>14931.84</v>
      </c>
      <c r="J14" s="92">
        <f t="shared" si="1"/>
        <v>100</v>
      </c>
      <c r="K14" s="86">
        <v>95362.66</v>
      </c>
      <c r="L14" s="86">
        <v>94206.36</v>
      </c>
      <c r="M14" s="110">
        <f t="shared" si="2"/>
        <v>98.7874709031816</v>
      </c>
    </row>
    <row r="15" spans="1:13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04" t="s">
        <v>24</v>
      </c>
      <c r="B16" s="105">
        <v>241447.36</v>
      </c>
      <c r="C16" s="105">
        <v>239961.34</v>
      </c>
      <c r="D16" s="105">
        <v>99.38</v>
      </c>
      <c r="E16" s="106">
        <v>15412</v>
      </c>
      <c r="F16" s="106">
        <v>12950.4</v>
      </c>
      <c r="G16" s="106">
        <v>84.03</v>
      </c>
      <c r="H16" s="107">
        <v>17646.72</v>
      </c>
      <c r="I16" s="107">
        <v>17646.72</v>
      </c>
      <c r="J16" s="107">
        <v>100</v>
      </c>
      <c r="K16" s="108">
        <v>274506.08</v>
      </c>
      <c r="L16" s="108">
        <v>270558.46000000002</v>
      </c>
      <c r="M16" s="108">
        <v>98.56</v>
      </c>
    </row>
    <row r="17" spans="1:11" x14ac:dyDescent="0.25">
      <c r="A17" s="1"/>
      <c r="C17" s="1"/>
      <c r="D17" s="1"/>
    </row>
    <row r="18" spans="1:11" x14ac:dyDescent="0.25">
      <c r="A18" s="1"/>
      <c r="C18" s="1"/>
      <c r="D18" s="1"/>
    </row>
    <row r="19" spans="1:11" x14ac:dyDescent="0.25">
      <c r="A19" s="1"/>
      <c r="B19" s="1"/>
      <c r="C19" s="1"/>
      <c r="D19" s="1"/>
    </row>
    <row r="20" spans="1:11" x14ac:dyDescent="0.25">
      <c r="A20" s="1"/>
      <c r="B20" s="1"/>
      <c r="C20" s="1"/>
      <c r="D20" s="1"/>
    </row>
    <row r="21" spans="1:11" x14ac:dyDescent="0.25">
      <c r="C21" s="1"/>
      <c r="K21" s="25"/>
    </row>
    <row r="22" spans="1:11" x14ac:dyDescent="0.25">
      <c r="C22" s="1"/>
      <c r="K22" s="25"/>
    </row>
    <row r="33" spans="1:4" ht="18.75" x14ac:dyDescent="0.3">
      <c r="A33" s="6" t="s">
        <v>31</v>
      </c>
      <c r="B33" s="6"/>
      <c r="C33" s="6"/>
    </row>
    <row r="35" spans="1:4" ht="18.75" x14ac:dyDescent="0.3">
      <c r="A35" s="6" t="s">
        <v>32</v>
      </c>
    </row>
    <row r="36" spans="1:4" x14ac:dyDescent="0.25">
      <c r="A36" s="1"/>
    </row>
    <row r="37" spans="1:4" ht="15.75" x14ac:dyDescent="0.25">
      <c r="A37" s="152" t="s">
        <v>23</v>
      </c>
      <c r="B37" s="125" t="s">
        <v>2</v>
      </c>
      <c r="C37" s="126"/>
      <c r="D37" s="127"/>
    </row>
    <row r="38" spans="1:4" ht="15.75" x14ac:dyDescent="0.25">
      <c r="A38" s="152"/>
      <c r="B38" s="135" t="s">
        <v>18</v>
      </c>
      <c r="C38" s="136"/>
      <c r="D38" s="137"/>
    </row>
    <row r="39" spans="1:4" x14ac:dyDescent="0.25">
      <c r="A39" s="1" t="s">
        <v>23</v>
      </c>
      <c r="B39" s="101" t="s">
        <v>3</v>
      </c>
      <c r="C39" s="101" t="s">
        <v>0</v>
      </c>
      <c r="D39" s="101" t="s">
        <v>4</v>
      </c>
    </row>
    <row r="40" spans="1:4" ht="30" x14ac:dyDescent="0.25">
      <c r="A40" s="89" t="s">
        <v>19</v>
      </c>
      <c r="B40" s="86">
        <v>166016.54</v>
      </c>
      <c r="C40" s="86">
        <v>165637.22</v>
      </c>
      <c r="D40" s="92">
        <f>C40/B40*100</f>
        <v>99.771516741645144</v>
      </c>
    </row>
    <row r="41" spans="1:4" x14ac:dyDescent="0.25">
      <c r="A41" s="91" t="s">
        <v>20</v>
      </c>
      <c r="B41" s="86">
        <v>75430.820000000007</v>
      </c>
      <c r="C41" s="86">
        <v>74324.12</v>
      </c>
      <c r="D41" s="92">
        <f>C41/B41*100</f>
        <v>98.532827828200709</v>
      </c>
    </row>
    <row r="42" spans="1:4" x14ac:dyDescent="0.25">
      <c r="B42" s="1"/>
      <c r="C42" s="1"/>
      <c r="D42" s="1"/>
    </row>
    <row r="43" spans="1:4" x14ac:dyDescent="0.25">
      <c r="A43" s="104" t="s">
        <v>24</v>
      </c>
      <c r="B43" s="109">
        <v>241447.36</v>
      </c>
      <c r="C43" s="109">
        <v>239961.34</v>
      </c>
      <c r="D43" s="109">
        <v>99.38</v>
      </c>
    </row>
    <row r="44" spans="1:4" x14ac:dyDescent="0.25">
      <c r="A44" s="1"/>
    </row>
    <row r="45" spans="1:4" x14ac:dyDescent="0.25">
      <c r="A45" s="1"/>
    </row>
    <row r="46" spans="1:4" x14ac:dyDescent="0.25">
      <c r="A46" s="1"/>
    </row>
    <row r="47" spans="1:4" x14ac:dyDescent="0.25">
      <c r="A47" s="1"/>
    </row>
    <row r="48" spans="1:4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72" spans="1:10" ht="18.75" x14ac:dyDescent="0.3">
      <c r="A72" s="6" t="s">
        <v>36</v>
      </c>
    </row>
    <row r="75" spans="1:10" ht="31.5" customHeight="1" x14ac:dyDescent="0.25">
      <c r="A75" s="146" t="s">
        <v>23</v>
      </c>
      <c r="B75" s="147" t="s">
        <v>6</v>
      </c>
      <c r="C75" s="148"/>
      <c r="D75" s="149"/>
      <c r="E75" s="150" t="s">
        <v>17</v>
      </c>
      <c r="F75" s="150"/>
      <c r="G75" s="150"/>
      <c r="H75" s="151" t="s">
        <v>34</v>
      </c>
      <c r="I75" s="151"/>
      <c r="J75" s="151"/>
    </row>
    <row r="76" spans="1:10" ht="27.75" customHeight="1" x14ac:dyDescent="0.25">
      <c r="A76" s="146"/>
      <c r="B76" s="117" t="s">
        <v>35</v>
      </c>
      <c r="C76" s="118" t="s">
        <v>0</v>
      </c>
      <c r="D76" s="118" t="s">
        <v>4</v>
      </c>
      <c r="E76" s="119" t="s">
        <v>35</v>
      </c>
      <c r="F76" s="120" t="s">
        <v>0</v>
      </c>
      <c r="G76" s="120" t="s">
        <v>4</v>
      </c>
      <c r="H76" s="115" t="s">
        <v>35</v>
      </c>
      <c r="I76" s="116" t="s">
        <v>0</v>
      </c>
      <c r="J76" s="116" t="s">
        <v>4</v>
      </c>
    </row>
    <row r="77" spans="1:10" ht="30" x14ac:dyDescent="0.25">
      <c r="A77" s="89" t="s">
        <v>19</v>
      </c>
      <c r="B77" s="113">
        <v>10412</v>
      </c>
      <c r="C77" s="113">
        <v>8000</v>
      </c>
      <c r="D77" s="114">
        <v>76.83</v>
      </c>
      <c r="E77" s="113">
        <v>2714.88</v>
      </c>
      <c r="F77" s="113">
        <v>2714.88</v>
      </c>
      <c r="G77" s="114">
        <v>100</v>
      </c>
      <c r="H77" s="113">
        <v>13126.88</v>
      </c>
      <c r="I77" s="113">
        <v>10714.88</v>
      </c>
      <c r="J77" s="114">
        <v>81.63</v>
      </c>
    </row>
    <row r="78" spans="1:10" x14ac:dyDescent="0.25">
      <c r="A78" s="91" t="s">
        <v>20</v>
      </c>
      <c r="B78" s="113">
        <v>5000</v>
      </c>
      <c r="C78" s="113">
        <v>4950.3999999999996</v>
      </c>
      <c r="D78" s="114">
        <v>99.01</v>
      </c>
      <c r="E78" s="113">
        <v>14931.84</v>
      </c>
      <c r="F78" s="113">
        <v>14931.84</v>
      </c>
      <c r="G78" s="114">
        <v>100</v>
      </c>
      <c r="H78" s="113">
        <v>19931.84</v>
      </c>
      <c r="I78" s="113">
        <v>19882.240000000002</v>
      </c>
      <c r="J78" s="114">
        <v>99.75</v>
      </c>
    </row>
    <row r="79" spans="1:10" x14ac:dyDescent="0.25">
      <c r="A79" s="112"/>
      <c r="B79" s="91"/>
      <c r="C79" s="91"/>
      <c r="D79" s="91"/>
      <c r="E79" s="91"/>
      <c r="F79" s="91"/>
      <c r="G79" s="91"/>
      <c r="H79" s="91"/>
      <c r="I79" s="91"/>
      <c r="J79" s="91"/>
    </row>
    <row r="80" spans="1:10" x14ac:dyDescent="0.25">
      <c r="A80" s="104" t="s">
        <v>24</v>
      </c>
      <c r="B80" s="92">
        <f>SUM(B77:B79)</f>
        <v>15412</v>
      </c>
      <c r="C80" s="92">
        <f>SUM(C77:C79)</f>
        <v>12950.4</v>
      </c>
      <c r="D80" s="92">
        <f>C80/B80*100</f>
        <v>84.028030106410583</v>
      </c>
      <c r="E80" s="92">
        <f>SUM(E77:E79)</f>
        <v>17646.72</v>
      </c>
      <c r="F80" s="92">
        <f>SUM(F77:F79)</f>
        <v>17646.72</v>
      </c>
      <c r="G80" s="92">
        <f>F80/E80*100</f>
        <v>100</v>
      </c>
      <c r="H80" s="92">
        <f>SUM(H77:H79)</f>
        <v>33058.720000000001</v>
      </c>
      <c r="I80" s="92">
        <f>SUM(I77:I79)</f>
        <v>30597.120000000003</v>
      </c>
      <c r="J80" s="92">
        <f>I80/H80*100</f>
        <v>92.553855684672612</v>
      </c>
    </row>
    <row r="108" spans="2:7" x14ac:dyDescent="0.25">
      <c r="B108" s="1" t="s">
        <v>6</v>
      </c>
      <c r="C108" s="1"/>
      <c r="D108" s="1"/>
      <c r="E108" s="1" t="s">
        <v>17</v>
      </c>
      <c r="F108" s="1"/>
      <c r="G108" s="1"/>
    </row>
    <row r="109" spans="2:7" x14ac:dyDescent="0.25">
      <c r="B109" s="121">
        <v>0.84030000000000005</v>
      </c>
      <c r="C109" s="1"/>
      <c r="D109" s="1"/>
      <c r="E109" s="122">
        <v>1</v>
      </c>
      <c r="F109" s="1"/>
      <c r="G109" s="1"/>
    </row>
  </sheetData>
  <mergeCells count="16">
    <mergeCell ref="A75:A76"/>
    <mergeCell ref="B75:D75"/>
    <mergeCell ref="E75:G75"/>
    <mergeCell ref="H75:J75"/>
    <mergeCell ref="B37:D37"/>
    <mergeCell ref="B38:D38"/>
    <mergeCell ref="A37:A38"/>
    <mergeCell ref="A10:A12"/>
    <mergeCell ref="B10:D10"/>
    <mergeCell ref="E10:G10"/>
    <mergeCell ref="H10:J10"/>
    <mergeCell ref="K10:M10"/>
    <mergeCell ref="B11:D11"/>
    <mergeCell ref="E11:G11"/>
    <mergeCell ref="H11:J11"/>
    <mergeCell ref="K11:M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2"/>
  <sheetViews>
    <sheetView topLeftCell="A49" zoomScale="78" zoomScaleNormal="78" workbookViewId="0">
      <selection activeCell="N19" sqref="N19"/>
    </sheetView>
  </sheetViews>
  <sheetFormatPr baseColWidth="10" defaultRowHeight="15" x14ac:dyDescent="0.25"/>
  <cols>
    <col min="1" max="1" width="17" customWidth="1"/>
    <col min="2" max="2" width="16.140625" customWidth="1"/>
    <col min="3" max="3" width="14.5703125" customWidth="1"/>
    <col min="4" max="4" width="12" customWidth="1"/>
    <col min="5" max="5" width="13.7109375" customWidth="1"/>
    <col min="6" max="6" width="12.42578125" customWidth="1"/>
    <col min="7" max="7" width="12.28515625" customWidth="1"/>
    <col min="8" max="8" width="0" hidden="1" customWidth="1"/>
    <col min="9" max="9" width="13.5703125" customWidth="1"/>
    <col min="10" max="10" width="11.85546875" customWidth="1"/>
    <col min="11" max="11" width="9.28515625" customWidth="1"/>
    <col min="12" max="12" width="14.5703125" customWidth="1"/>
    <col min="13" max="13" width="13" customWidth="1"/>
  </cols>
  <sheetData>
    <row r="1" spans="1:14" x14ac:dyDescent="0.25">
      <c r="A1" s="166" t="s">
        <v>10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x14ac:dyDescent="0.25">
      <c r="A2" s="166" t="s">
        <v>11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1:14" x14ac:dyDescent="0.25">
      <c r="A3" s="166" t="s">
        <v>12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4" x14ac:dyDescent="0.25">
      <c r="A4" s="166">
        <v>2020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</row>
    <row r="5" spans="1:14" x14ac:dyDescent="0.25">
      <c r="A5" s="166" t="s">
        <v>9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</row>
    <row r="6" spans="1:14" ht="15.75" x14ac:dyDescent="0.25">
      <c r="A6" s="167" t="s">
        <v>25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9" spans="1:14" ht="18.75" x14ac:dyDescent="0.3">
      <c r="A9" s="9" t="s">
        <v>13</v>
      </c>
      <c r="B9" s="9"/>
      <c r="C9" s="9"/>
    </row>
    <row r="10" spans="1:14" ht="18.75" x14ac:dyDescent="0.3">
      <c r="A10" s="9" t="s">
        <v>14</v>
      </c>
      <c r="B10" s="9"/>
      <c r="C10" s="9"/>
    </row>
    <row r="12" spans="1:14" ht="18.75" x14ac:dyDescent="0.3">
      <c r="A12" s="6" t="s">
        <v>8</v>
      </c>
      <c r="B12" s="6"/>
      <c r="C12" s="6"/>
      <c r="D12" s="6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ht="18.75" customHeight="1" x14ac:dyDescent="0.35">
      <c r="A14" s="124" t="s">
        <v>5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</row>
    <row r="16" spans="1:14" ht="32.25" customHeight="1" x14ac:dyDescent="0.25">
      <c r="A16" s="1"/>
      <c r="B16" s="168" t="s">
        <v>2</v>
      </c>
      <c r="C16" s="168"/>
      <c r="D16" s="168"/>
      <c r="E16" s="169" t="s">
        <v>6</v>
      </c>
      <c r="F16" s="169"/>
      <c r="G16" s="169"/>
      <c r="H16" s="103"/>
      <c r="I16" s="170" t="s">
        <v>17</v>
      </c>
      <c r="J16" s="170"/>
      <c r="K16" s="170"/>
      <c r="L16" s="134" t="s">
        <v>15</v>
      </c>
      <c r="M16" s="134"/>
      <c r="N16" s="134"/>
    </row>
    <row r="17" spans="1:14" ht="32.25" customHeight="1" x14ac:dyDescent="0.25">
      <c r="A17" s="1"/>
      <c r="B17" s="135" t="s">
        <v>18</v>
      </c>
      <c r="C17" s="136"/>
      <c r="D17" s="137"/>
      <c r="E17" s="135" t="s">
        <v>18</v>
      </c>
      <c r="F17" s="136"/>
      <c r="G17" s="136"/>
      <c r="H17" s="137"/>
      <c r="I17" s="140" t="s">
        <v>18</v>
      </c>
      <c r="J17" s="141"/>
      <c r="K17" s="142"/>
      <c r="L17" s="143" t="s">
        <v>18</v>
      </c>
      <c r="M17" s="144"/>
      <c r="N17" s="145"/>
    </row>
    <row r="18" spans="1:14" x14ac:dyDescent="0.25">
      <c r="A18" s="2" t="s">
        <v>1</v>
      </c>
      <c r="B18" s="20" t="s">
        <v>3</v>
      </c>
      <c r="C18" s="20" t="s">
        <v>0</v>
      </c>
      <c r="D18" s="20" t="s">
        <v>4</v>
      </c>
      <c r="E18" s="22" t="s">
        <v>3</v>
      </c>
      <c r="F18" s="22" t="s">
        <v>0</v>
      </c>
      <c r="G18" s="22" t="s">
        <v>4</v>
      </c>
      <c r="I18" s="30" t="s">
        <v>3</v>
      </c>
      <c r="J18" s="30" t="s">
        <v>0</v>
      </c>
      <c r="K18" s="30" t="s">
        <v>4</v>
      </c>
      <c r="L18" s="23" t="s">
        <v>3</v>
      </c>
      <c r="M18" s="24" t="s">
        <v>0</v>
      </c>
      <c r="N18" s="24" t="s">
        <v>4</v>
      </c>
    </row>
    <row r="19" spans="1:14" x14ac:dyDescent="0.25">
      <c r="A19" s="33">
        <v>43861</v>
      </c>
      <c r="B19" s="21">
        <v>82704</v>
      </c>
      <c r="C19" s="21">
        <v>288.99</v>
      </c>
      <c r="D19" s="21">
        <f>C19/B19*100</f>
        <v>0.34942687173534537</v>
      </c>
      <c r="E19" s="34">
        <v>0</v>
      </c>
      <c r="F19" s="34">
        <v>0</v>
      </c>
      <c r="G19" s="34">
        <v>0</v>
      </c>
      <c r="H19" s="35"/>
      <c r="I19" s="36">
        <v>0</v>
      </c>
      <c r="J19" s="36">
        <v>0</v>
      </c>
      <c r="K19" s="36">
        <v>0</v>
      </c>
      <c r="L19" s="37">
        <f t="shared" ref="L19:M30" si="0">B19+E19+I19</f>
        <v>82704</v>
      </c>
      <c r="M19" s="38">
        <f t="shared" si="0"/>
        <v>288.99</v>
      </c>
      <c r="N19" s="38">
        <f>M19/L19*100</f>
        <v>0.34942687173534537</v>
      </c>
    </row>
    <row r="20" spans="1:14" x14ac:dyDescent="0.25">
      <c r="A20" s="33">
        <v>43890</v>
      </c>
      <c r="B20" s="21">
        <v>132571.84</v>
      </c>
      <c r="C20" s="21">
        <v>4513.3599999999997</v>
      </c>
      <c r="D20" s="21">
        <f t="shared" ref="D20:D31" si="1">C20/B20*100</f>
        <v>3.4044635723544303</v>
      </c>
      <c r="E20" s="34">
        <v>2000</v>
      </c>
      <c r="F20" s="34">
        <v>0</v>
      </c>
      <c r="G20" s="34">
        <v>0</v>
      </c>
      <c r="H20" s="35"/>
      <c r="I20" s="36">
        <v>16289.28</v>
      </c>
      <c r="J20" s="36">
        <v>0</v>
      </c>
      <c r="K20" s="36">
        <v>0</v>
      </c>
      <c r="L20" s="37">
        <f t="shared" si="0"/>
        <v>150861.12</v>
      </c>
      <c r="M20" s="38">
        <f t="shared" si="0"/>
        <v>4513.3599999999997</v>
      </c>
      <c r="N20" s="38">
        <f t="shared" ref="N20:N31" si="2">M20/L20*100</f>
        <v>2.9917317331330961</v>
      </c>
    </row>
    <row r="21" spans="1:14" x14ac:dyDescent="0.25">
      <c r="A21" s="33">
        <v>43921</v>
      </c>
      <c r="B21" s="21">
        <v>132571.84</v>
      </c>
      <c r="C21" s="21">
        <v>26501.61</v>
      </c>
      <c r="D21" s="21">
        <f t="shared" si="1"/>
        <v>19.990376538486608</v>
      </c>
      <c r="E21" s="34">
        <v>2000</v>
      </c>
      <c r="F21" s="34">
        <v>2000</v>
      </c>
      <c r="G21" s="34">
        <v>100</v>
      </c>
      <c r="H21" s="35"/>
      <c r="I21" s="36">
        <v>16289.28</v>
      </c>
      <c r="J21" s="36">
        <v>2714.88</v>
      </c>
      <c r="K21" s="36">
        <f t="shared" ref="K21" si="3">J21/I21*100</f>
        <v>16.666666666666664</v>
      </c>
      <c r="L21" s="37">
        <f t="shared" si="0"/>
        <v>150861.12</v>
      </c>
      <c r="M21" s="38">
        <f t="shared" si="0"/>
        <v>31216.49</v>
      </c>
      <c r="N21" s="38">
        <f t="shared" si="2"/>
        <v>20.692203531300844</v>
      </c>
    </row>
    <row r="22" spans="1:14" x14ac:dyDescent="0.25">
      <c r="A22" s="33">
        <v>43951</v>
      </c>
      <c r="B22" s="21">
        <v>140571.84</v>
      </c>
      <c r="C22" s="21">
        <v>24278.5</v>
      </c>
      <c r="D22" s="21">
        <f t="shared" si="1"/>
        <v>17.271240100435477</v>
      </c>
      <c r="E22" s="34">
        <v>2000</v>
      </c>
      <c r="F22" s="34">
        <v>0</v>
      </c>
      <c r="G22" s="34">
        <v>0</v>
      </c>
      <c r="H22" s="35"/>
      <c r="I22" s="36">
        <v>16289.28</v>
      </c>
      <c r="J22" s="36">
        <v>0</v>
      </c>
      <c r="K22" s="36">
        <v>16.670000000000002</v>
      </c>
      <c r="L22" s="37">
        <f t="shared" si="0"/>
        <v>158861.12</v>
      </c>
      <c r="M22" s="38">
        <f t="shared" si="0"/>
        <v>24278.5</v>
      </c>
      <c r="N22" s="38">
        <f t="shared" si="2"/>
        <v>15.282845796378625</v>
      </c>
    </row>
    <row r="23" spans="1:14" x14ac:dyDescent="0.25">
      <c r="A23" s="33">
        <v>43982</v>
      </c>
      <c r="B23" s="21">
        <v>140571.84</v>
      </c>
      <c r="C23" s="21">
        <v>11900.65</v>
      </c>
      <c r="D23" s="21">
        <f t="shared" si="1"/>
        <v>8.465884774646188</v>
      </c>
      <c r="E23" s="34">
        <v>2000</v>
      </c>
      <c r="F23" s="34">
        <v>0</v>
      </c>
      <c r="G23" s="34">
        <v>0</v>
      </c>
      <c r="H23" s="35"/>
      <c r="I23" s="36">
        <v>16289.28</v>
      </c>
      <c r="J23" s="36">
        <v>0</v>
      </c>
      <c r="K23" s="36">
        <v>16.670000000000002</v>
      </c>
      <c r="L23" s="37">
        <f t="shared" si="0"/>
        <v>158861.12</v>
      </c>
      <c r="M23" s="38">
        <f t="shared" si="0"/>
        <v>11900.65</v>
      </c>
      <c r="N23" s="38">
        <f t="shared" si="2"/>
        <v>7.4912288167173946</v>
      </c>
    </row>
    <row r="24" spans="1:14" x14ac:dyDescent="0.25">
      <c r="A24" s="33">
        <v>44012</v>
      </c>
      <c r="B24" s="21">
        <v>140571.84</v>
      </c>
      <c r="C24" s="21">
        <v>12991.31</v>
      </c>
      <c r="D24" s="21">
        <f t="shared" si="1"/>
        <v>9.241758520056365</v>
      </c>
      <c r="E24" s="34">
        <v>2000</v>
      </c>
      <c r="F24" s="34">
        <v>0</v>
      </c>
      <c r="G24" s="34">
        <f>F24/E24*100</f>
        <v>0</v>
      </c>
      <c r="H24" s="35"/>
      <c r="I24" s="36">
        <v>16289.28</v>
      </c>
      <c r="J24" s="36">
        <v>0</v>
      </c>
      <c r="K24" s="36">
        <v>16.670000000000002</v>
      </c>
      <c r="L24" s="37">
        <f t="shared" si="0"/>
        <v>158861.12</v>
      </c>
      <c r="M24" s="38">
        <f t="shared" si="0"/>
        <v>12991.31</v>
      </c>
      <c r="N24" s="38">
        <f t="shared" si="2"/>
        <v>8.1777781750500065</v>
      </c>
    </row>
    <row r="25" spans="1:14" x14ac:dyDescent="0.25">
      <c r="A25" s="33">
        <v>44043</v>
      </c>
      <c r="B25" s="21">
        <v>169104.6</v>
      </c>
      <c r="C25" s="21">
        <v>15865.18</v>
      </c>
      <c r="D25" s="21">
        <f t="shared" si="1"/>
        <v>9.3818737042043807</v>
      </c>
      <c r="E25" s="34">
        <v>2000</v>
      </c>
      <c r="F25" s="34">
        <v>0</v>
      </c>
      <c r="G25" s="34">
        <f t="shared" ref="G25:G31" si="4">F25/E25*100</f>
        <v>0</v>
      </c>
      <c r="H25" s="35"/>
      <c r="I25" s="36">
        <v>16289.28</v>
      </c>
      <c r="J25" s="36">
        <v>0</v>
      </c>
      <c r="K25" s="36">
        <v>16.670000000000002</v>
      </c>
      <c r="L25" s="37">
        <f t="shared" si="0"/>
        <v>187393.88</v>
      </c>
      <c r="M25" s="38">
        <f t="shared" si="0"/>
        <v>15865.18</v>
      </c>
      <c r="N25" s="38">
        <f t="shared" si="2"/>
        <v>8.4662209886470148</v>
      </c>
    </row>
    <row r="26" spans="1:14" x14ac:dyDescent="0.25">
      <c r="A26" s="33">
        <v>44074</v>
      </c>
      <c r="B26" s="21">
        <v>168906.6</v>
      </c>
      <c r="C26" s="21">
        <v>5372.93</v>
      </c>
      <c r="D26" s="21">
        <f t="shared" si="1"/>
        <v>3.1810065444452738</v>
      </c>
      <c r="E26" s="34">
        <v>2000</v>
      </c>
      <c r="F26" s="34">
        <v>0</v>
      </c>
      <c r="G26" s="34">
        <f t="shared" si="4"/>
        <v>0</v>
      </c>
      <c r="H26" s="35"/>
      <c r="I26" s="36">
        <v>14931.84</v>
      </c>
      <c r="J26" s="36">
        <v>0</v>
      </c>
      <c r="K26" s="39">
        <v>100</v>
      </c>
      <c r="L26" s="37">
        <f t="shared" si="0"/>
        <v>185838.44</v>
      </c>
      <c r="M26" s="38">
        <f t="shared" si="0"/>
        <v>5372.93</v>
      </c>
      <c r="N26" s="38">
        <f t="shared" si="2"/>
        <v>2.8911833310697186</v>
      </c>
    </row>
    <row r="27" spans="1:14" x14ac:dyDescent="0.25">
      <c r="A27" s="33">
        <v>44104</v>
      </c>
      <c r="B27" s="21">
        <v>168879.54</v>
      </c>
      <c r="C27" s="21">
        <v>10616.8</v>
      </c>
      <c r="D27" s="21">
        <f t="shared" si="1"/>
        <v>6.2866111549095871</v>
      </c>
      <c r="E27" s="34">
        <v>2000</v>
      </c>
      <c r="F27" s="34">
        <v>0</v>
      </c>
      <c r="G27" s="34">
        <f t="shared" si="4"/>
        <v>0</v>
      </c>
      <c r="H27" s="35"/>
      <c r="I27" s="36">
        <v>2714.88</v>
      </c>
      <c r="J27" s="36">
        <v>0</v>
      </c>
      <c r="K27" s="39">
        <v>100</v>
      </c>
      <c r="L27" s="37">
        <f t="shared" si="0"/>
        <v>173594.42</v>
      </c>
      <c r="M27" s="38">
        <f t="shared" si="0"/>
        <v>10616.8</v>
      </c>
      <c r="N27" s="38">
        <f t="shared" si="2"/>
        <v>6.1158647841330378</v>
      </c>
    </row>
    <row r="28" spans="1:14" x14ac:dyDescent="0.25">
      <c r="A28" s="40">
        <v>44135</v>
      </c>
      <c r="B28" s="21">
        <v>168779.54</v>
      </c>
      <c r="C28" s="21">
        <v>18045.939999999999</v>
      </c>
      <c r="D28" s="21">
        <f t="shared" si="1"/>
        <v>10.692018712694678</v>
      </c>
      <c r="E28" s="34">
        <v>10412</v>
      </c>
      <c r="F28" s="34">
        <v>0</v>
      </c>
      <c r="G28" s="34">
        <f t="shared" si="4"/>
        <v>0</v>
      </c>
      <c r="H28" s="35"/>
      <c r="I28" s="36">
        <v>2714.88</v>
      </c>
      <c r="J28" s="36">
        <v>0</v>
      </c>
      <c r="K28" s="39">
        <v>100</v>
      </c>
      <c r="L28" s="37">
        <f t="shared" si="0"/>
        <v>181906.42</v>
      </c>
      <c r="M28" s="38">
        <f t="shared" si="0"/>
        <v>18045.939999999999</v>
      </c>
      <c r="N28" s="38">
        <f t="shared" si="2"/>
        <v>9.920452505194703</v>
      </c>
    </row>
    <row r="29" spans="1:14" x14ac:dyDescent="0.25">
      <c r="A29" s="40">
        <v>44165</v>
      </c>
      <c r="B29" s="21">
        <v>167270.03</v>
      </c>
      <c r="C29" s="21">
        <v>11072.32</v>
      </c>
      <c r="D29" s="21">
        <f t="shared" si="1"/>
        <v>6.6194284774146332</v>
      </c>
      <c r="E29" s="34">
        <v>10412</v>
      </c>
      <c r="F29" s="34">
        <v>0</v>
      </c>
      <c r="G29" s="34">
        <f t="shared" si="4"/>
        <v>0</v>
      </c>
      <c r="H29" s="35"/>
      <c r="I29" s="36">
        <v>2714.88</v>
      </c>
      <c r="J29" s="36">
        <v>0</v>
      </c>
      <c r="K29" s="39">
        <v>100</v>
      </c>
      <c r="L29" s="37">
        <f t="shared" si="0"/>
        <v>180396.91</v>
      </c>
      <c r="M29" s="38">
        <f t="shared" si="0"/>
        <v>11072.32</v>
      </c>
      <c r="N29" s="38">
        <f t="shared" si="2"/>
        <v>6.1377547985716605</v>
      </c>
    </row>
    <row r="30" spans="1:14" ht="16.5" thickBot="1" x14ac:dyDescent="0.3">
      <c r="A30" s="62">
        <v>44194</v>
      </c>
      <c r="B30" s="63">
        <v>166016.54</v>
      </c>
      <c r="C30" s="64">
        <v>24189.63</v>
      </c>
      <c r="D30" s="65">
        <f t="shared" si="1"/>
        <v>14.570614470100388</v>
      </c>
      <c r="E30" s="66">
        <v>10412</v>
      </c>
      <c r="F30" s="66">
        <v>6000</v>
      </c>
      <c r="G30" s="66">
        <v>100</v>
      </c>
      <c r="H30" s="67"/>
      <c r="I30" s="36">
        <v>2714.88</v>
      </c>
      <c r="J30" s="36">
        <v>0</v>
      </c>
      <c r="K30" s="39">
        <v>100</v>
      </c>
      <c r="L30" s="68">
        <f t="shared" si="0"/>
        <v>179143.42</v>
      </c>
      <c r="M30" s="69">
        <f t="shared" si="0"/>
        <v>30189.63</v>
      </c>
      <c r="N30" s="69">
        <f t="shared" si="2"/>
        <v>16.852212601501076</v>
      </c>
    </row>
    <row r="31" spans="1:14" ht="16.5" thickTop="1" thickBot="1" x14ac:dyDescent="0.3">
      <c r="A31" s="102" t="s">
        <v>26</v>
      </c>
      <c r="B31" s="70">
        <v>166016.54</v>
      </c>
      <c r="C31" s="41">
        <f>SUM(C19:C30)</f>
        <v>165637.22</v>
      </c>
      <c r="D31" s="41">
        <f t="shared" si="1"/>
        <v>99.771516741645144</v>
      </c>
      <c r="E31" s="71">
        <v>10412</v>
      </c>
      <c r="F31" s="57">
        <f>SUM(F19:F30)</f>
        <v>8000</v>
      </c>
      <c r="G31" s="57">
        <f t="shared" si="4"/>
        <v>76.834421820975791</v>
      </c>
      <c r="H31" s="47"/>
      <c r="I31" s="58">
        <v>2714.88</v>
      </c>
      <c r="J31" s="58">
        <v>2714.88</v>
      </c>
      <c r="K31" s="59">
        <f t="shared" ref="K31" si="5">J31/I31*100</f>
        <v>100</v>
      </c>
      <c r="L31" s="60">
        <f>B31+E31+I31</f>
        <v>179143.42</v>
      </c>
      <c r="M31" s="60">
        <f>C31+F31+J31</f>
        <v>176352.1</v>
      </c>
      <c r="N31" s="61">
        <f t="shared" si="2"/>
        <v>98.441851785569341</v>
      </c>
    </row>
    <row r="32" spans="1:14" ht="16.5" thickTop="1" thickBot="1" x14ac:dyDescent="0.3">
      <c r="C32" s="3"/>
      <c r="D32" s="25"/>
    </row>
    <row r="33" spans="1:17" ht="16.5" thickTop="1" thickBot="1" x14ac:dyDescent="0.3">
      <c r="A33" s="72"/>
      <c r="B33" s="76">
        <v>166016.54</v>
      </c>
      <c r="C33" s="77">
        <v>165637.22</v>
      </c>
      <c r="D33" s="77">
        <v>99.77</v>
      </c>
      <c r="E33" s="78">
        <v>10412</v>
      </c>
      <c r="F33" s="79">
        <v>8000</v>
      </c>
      <c r="G33" s="79">
        <v>76.83</v>
      </c>
      <c r="H33" s="80">
        <v>2714.88</v>
      </c>
      <c r="I33" s="80">
        <v>2714.88</v>
      </c>
      <c r="J33" s="82">
        <v>2714.88</v>
      </c>
      <c r="K33" s="80">
        <v>100</v>
      </c>
      <c r="L33" s="81">
        <v>179143.42</v>
      </c>
      <c r="M33" s="81">
        <v>176352.1</v>
      </c>
      <c r="N33" s="81">
        <v>98.44</v>
      </c>
    </row>
    <row r="34" spans="1:17" ht="15.75" thickTop="1" x14ac:dyDescent="0.25">
      <c r="C34" s="3"/>
    </row>
    <row r="35" spans="1:17" x14ac:dyDescent="0.25">
      <c r="C35" s="3"/>
    </row>
    <row r="36" spans="1:17" x14ac:dyDescent="0.25">
      <c r="C36" s="3"/>
    </row>
    <row r="37" spans="1:17" x14ac:dyDescent="0.25">
      <c r="C37" s="3"/>
    </row>
    <row r="38" spans="1:17" x14ac:dyDescent="0.25">
      <c r="C38" s="3"/>
    </row>
    <row r="39" spans="1:17" x14ac:dyDescent="0.25">
      <c r="C39" s="3"/>
    </row>
    <row r="40" spans="1:17" x14ac:dyDescent="0.25">
      <c r="C40" s="3"/>
    </row>
    <row r="41" spans="1:17" x14ac:dyDescent="0.25">
      <c r="C41" s="3"/>
    </row>
    <row r="42" spans="1:17" ht="23.25" x14ac:dyDescent="0.35">
      <c r="A42" s="124" t="s">
        <v>16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</row>
    <row r="44" spans="1:17" ht="29.25" customHeight="1" x14ac:dyDescent="0.25">
      <c r="A44" s="1"/>
      <c r="B44" s="156" t="s">
        <v>2</v>
      </c>
      <c r="C44" s="157"/>
      <c r="D44" s="158"/>
      <c r="E44" s="159" t="s">
        <v>6</v>
      </c>
      <c r="F44" s="160"/>
      <c r="G44" s="161"/>
      <c r="H44" s="26"/>
      <c r="I44" s="162" t="s">
        <v>17</v>
      </c>
      <c r="J44" s="163"/>
      <c r="K44" s="164"/>
      <c r="L44" s="165" t="s">
        <v>7</v>
      </c>
      <c r="M44" s="165"/>
      <c r="N44" s="165"/>
    </row>
    <row r="45" spans="1:17" ht="29.25" customHeight="1" x14ac:dyDescent="0.25">
      <c r="A45" s="1"/>
      <c r="B45" s="135" t="s">
        <v>18</v>
      </c>
      <c r="C45" s="136"/>
      <c r="D45" s="137"/>
      <c r="E45" s="135" t="s">
        <v>18</v>
      </c>
      <c r="F45" s="136"/>
      <c r="G45" s="136"/>
      <c r="H45" s="137"/>
      <c r="I45" s="153" t="s">
        <v>18</v>
      </c>
      <c r="J45" s="154"/>
      <c r="K45" s="155"/>
      <c r="L45" s="135" t="s">
        <v>18</v>
      </c>
      <c r="M45" s="136"/>
      <c r="N45" s="137"/>
    </row>
    <row r="46" spans="1:17" x14ac:dyDescent="0.25">
      <c r="A46" s="2" t="s">
        <v>1</v>
      </c>
      <c r="B46" s="10" t="s">
        <v>3</v>
      </c>
      <c r="C46" s="10" t="s">
        <v>0</v>
      </c>
      <c r="D46" s="10" t="s">
        <v>4</v>
      </c>
      <c r="E46" s="7" t="s">
        <v>3</v>
      </c>
      <c r="F46" s="7" t="s">
        <v>0</v>
      </c>
      <c r="G46" s="7" t="s">
        <v>4</v>
      </c>
      <c r="I46" s="13" t="s">
        <v>3</v>
      </c>
      <c r="J46" s="13" t="s">
        <v>0</v>
      </c>
      <c r="K46" s="13"/>
      <c r="L46" s="17" t="s">
        <v>3</v>
      </c>
      <c r="M46" s="17" t="s">
        <v>0</v>
      </c>
      <c r="N46" s="17" t="s">
        <v>4</v>
      </c>
      <c r="Q46" s="5"/>
    </row>
    <row r="47" spans="1:17" x14ac:dyDescent="0.25">
      <c r="A47" s="4">
        <v>43861</v>
      </c>
      <c r="B47" s="16">
        <v>101243.49</v>
      </c>
      <c r="C47" s="11">
        <v>364.68</v>
      </c>
      <c r="D47" s="11">
        <f>C47/B47*100</f>
        <v>0.36020093736397274</v>
      </c>
      <c r="E47" s="8">
        <v>2000</v>
      </c>
      <c r="F47" s="8">
        <v>0</v>
      </c>
      <c r="G47" s="8">
        <f t="shared" ref="G47:G55" si="6">F47/E47*100</f>
        <v>0</v>
      </c>
      <c r="I47" s="14">
        <v>0</v>
      </c>
      <c r="J47" s="14">
        <v>0</v>
      </c>
      <c r="K47" s="31">
        <v>0</v>
      </c>
      <c r="L47" s="18">
        <f t="shared" ref="L47:M55" si="7">B47+E47+I47</f>
        <v>103243.49</v>
      </c>
      <c r="M47" s="19">
        <f t="shared" si="7"/>
        <v>364.68</v>
      </c>
      <c r="N47" s="19">
        <f>M47/L47*100</f>
        <v>0.35322323954759766</v>
      </c>
      <c r="Q47" s="5"/>
    </row>
    <row r="48" spans="1:17" x14ac:dyDescent="0.25">
      <c r="A48" s="4">
        <v>43890</v>
      </c>
      <c r="B48" s="16">
        <v>100243.49</v>
      </c>
      <c r="C48" s="11">
        <v>3225.65</v>
      </c>
      <c r="D48" s="11">
        <f t="shared" ref="D48:D59" si="8">C48/B48*100</f>
        <v>3.2178149423967581</v>
      </c>
      <c r="E48" s="8">
        <v>2000</v>
      </c>
      <c r="F48" s="8">
        <v>0</v>
      </c>
      <c r="G48" s="8">
        <f t="shared" si="6"/>
        <v>0</v>
      </c>
      <c r="I48" s="15">
        <v>89591.039999999994</v>
      </c>
      <c r="J48" s="14">
        <v>0</v>
      </c>
      <c r="K48" s="31">
        <v>0</v>
      </c>
      <c r="L48" s="18">
        <f t="shared" si="7"/>
        <v>191834.53</v>
      </c>
      <c r="M48" s="19">
        <f t="shared" si="7"/>
        <v>3225.65</v>
      </c>
      <c r="N48" s="19">
        <f t="shared" ref="N48:N55" si="9">M48/L48*100</f>
        <v>1.6814751755067243</v>
      </c>
    </row>
    <row r="49" spans="1:19" x14ac:dyDescent="0.25">
      <c r="A49" s="4">
        <v>43921</v>
      </c>
      <c r="B49" s="16">
        <v>100243.49</v>
      </c>
      <c r="C49" s="11">
        <v>4346.3900000000003</v>
      </c>
      <c r="D49" s="11">
        <f t="shared" si="8"/>
        <v>4.3358326810050212</v>
      </c>
      <c r="E49" s="8">
        <v>2000</v>
      </c>
      <c r="F49" s="8">
        <v>0</v>
      </c>
      <c r="G49" s="8">
        <f t="shared" si="6"/>
        <v>0</v>
      </c>
      <c r="I49" s="15">
        <v>89591.039999999994</v>
      </c>
      <c r="J49" s="14">
        <v>14931.84</v>
      </c>
      <c r="K49" s="14">
        <f t="shared" ref="K49" si="10">J49/I49*100</f>
        <v>16.666666666666668</v>
      </c>
      <c r="L49" s="18">
        <f t="shared" si="7"/>
        <v>191834.53</v>
      </c>
      <c r="M49" s="19">
        <f t="shared" si="7"/>
        <v>19278.23</v>
      </c>
      <c r="N49" s="19">
        <f t="shared" si="9"/>
        <v>10.049405599711376</v>
      </c>
    </row>
    <row r="50" spans="1:19" x14ac:dyDescent="0.25">
      <c r="A50" s="4">
        <v>43951</v>
      </c>
      <c r="B50" s="16">
        <v>100243.49</v>
      </c>
      <c r="C50" s="11">
        <v>1829.72</v>
      </c>
      <c r="D50" s="11">
        <f t="shared" si="8"/>
        <v>1.825275636353044</v>
      </c>
      <c r="E50" s="8">
        <v>2000</v>
      </c>
      <c r="F50" s="8">
        <v>0</v>
      </c>
      <c r="G50" s="8">
        <f t="shared" si="6"/>
        <v>0</v>
      </c>
      <c r="I50" s="15">
        <v>88591.039999999994</v>
      </c>
      <c r="J50" s="14">
        <v>0</v>
      </c>
      <c r="K50" s="31">
        <v>0</v>
      </c>
      <c r="L50" s="18">
        <f t="shared" si="7"/>
        <v>190834.53</v>
      </c>
      <c r="M50" s="19">
        <f t="shared" si="7"/>
        <v>1829.72</v>
      </c>
      <c r="N50" s="19">
        <f t="shared" si="9"/>
        <v>0.95879922779174187</v>
      </c>
    </row>
    <row r="51" spans="1:19" x14ac:dyDescent="0.25">
      <c r="A51" s="4">
        <v>43982</v>
      </c>
      <c r="B51" s="16">
        <v>100243.49</v>
      </c>
      <c r="C51" s="11">
        <v>1886.61</v>
      </c>
      <c r="D51" s="11">
        <f t="shared" si="8"/>
        <v>1.8820274513586865</v>
      </c>
      <c r="E51" s="8">
        <v>2000</v>
      </c>
      <c r="F51" s="8">
        <v>0</v>
      </c>
      <c r="G51" s="8">
        <f t="shared" si="6"/>
        <v>0</v>
      </c>
      <c r="I51" s="15">
        <v>89591.039999999994</v>
      </c>
      <c r="J51" s="14">
        <v>0</v>
      </c>
      <c r="K51" s="31">
        <v>0</v>
      </c>
      <c r="L51" s="18">
        <f t="shared" si="7"/>
        <v>191834.53</v>
      </c>
      <c r="M51" s="19">
        <f t="shared" si="7"/>
        <v>1886.61</v>
      </c>
      <c r="N51" s="19">
        <f t="shared" si="9"/>
        <v>0.98345694072907508</v>
      </c>
    </row>
    <row r="52" spans="1:19" x14ac:dyDescent="0.25">
      <c r="A52" s="4">
        <v>44012</v>
      </c>
      <c r="B52" s="16">
        <v>100243.49</v>
      </c>
      <c r="C52" s="11">
        <v>3422.61</v>
      </c>
      <c r="D52" s="11">
        <f t="shared" si="8"/>
        <v>3.4142965293806107</v>
      </c>
      <c r="E52" s="8">
        <v>2000</v>
      </c>
      <c r="F52" s="8">
        <v>0</v>
      </c>
      <c r="G52" s="8">
        <f t="shared" si="6"/>
        <v>0</v>
      </c>
      <c r="I52" s="15">
        <v>89591.039999999994</v>
      </c>
      <c r="J52" s="14">
        <v>0</v>
      </c>
      <c r="K52" s="31">
        <v>0</v>
      </c>
      <c r="L52" s="18">
        <f t="shared" si="7"/>
        <v>191834.53</v>
      </c>
      <c r="M52" s="19">
        <f t="shared" si="7"/>
        <v>3422.61</v>
      </c>
      <c r="N52" s="19">
        <f t="shared" si="9"/>
        <v>1.7841469937659296</v>
      </c>
    </row>
    <row r="53" spans="1:19" x14ac:dyDescent="0.25">
      <c r="A53" s="4">
        <v>44043</v>
      </c>
      <c r="B53" s="16">
        <v>81611.240000000005</v>
      </c>
      <c r="C53" s="11">
        <v>3706.21</v>
      </c>
      <c r="D53" s="11">
        <f t="shared" si="8"/>
        <v>4.5412984780037648</v>
      </c>
      <c r="E53" s="8">
        <v>2000</v>
      </c>
      <c r="F53" s="8">
        <v>0</v>
      </c>
      <c r="G53" s="8">
        <f t="shared" si="6"/>
        <v>0</v>
      </c>
      <c r="I53" s="15">
        <v>89591.039999999994</v>
      </c>
      <c r="J53" s="14">
        <v>0</v>
      </c>
      <c r="K53" s="31">
        <v>0</v>
      </c>
      <c r="L53" s="18">
        <f t="shared" si="7"/>
        <v>173202.28</v>
      </c>
      <c r="M53" s="19">
        <f t="shared" si="7"/>
        <v>3706.21</v>
      </c>
      <c r="N53" s="19">
        <f t="shared" si="9"/>
        <v>2.1398159423767398</v>
      </c>
    </row>
    <row r="54" spans="1:19" x14ac:dyDescent="0.25">
      <c r="A54" s="4">
        <v>44074</v>
      </c>
      <c r="B54" s="16">
        <v>79401.899999999994</v>
      </c>
      <c r="C54" s="11">
        <v>8156.71</v>
      </c>
      <c r="D54" s="11">
        <f t="shared" si="8"/>
        <v>10.272688688809714</v>
      </c>
      <c r="E54" s="8">
        <v>2000</v>
      </c>
      <c r="F54" s="8">
        <v>0</v>
      </c>
      <c r="G54" s="8">
        <f t="shared" si="6"/>
        <v>0</v>
      </c>
      <c r="I54" s="15">
        <v>14931.84</v>
      </c>
      <c r="J54" s="14">
        <v>0</v>
      </c>
      <c r="K54" s="31">
        <v>100</v>
      </c>
      <c r="L54" s="18">
        <f t="shared" si="7"/>
        <v>96333.739999999991</v>
      </c>
      <c r="M54" s="19">
        <f t="shared" si="7"/>
        <v>8156.71</v>
      </c>
      <c r="N54" s="19">
        <f t="shared" si="9"/>
        <v>8.4671372667561773</v>
      </c>
    </row>
    <row r="55" spans="1:19" x14ac:dyDescent="0.25">
      <c r="A55" s="4">
        <v>44104</v>
      </c>
      <c r="B55" s="16">
        <v>78003.89</v>
      </c>
      <c r="C55" s="11">
        <v>9894.82</v>
      </c>
      <c r="D55" s="11">
        <f t="shared" si="8"/>
        <v>12.68503404125102</v>
      </c>
      <c r="E55" s="8">
        <v>2000</v>
      </c>
      <c r="F55" s="8">
        <v>0</v>
      </c>
      <c r="G55" s="8">
        <f t="shared" si="6"/>
        <v>0</v>
      </c>
      <c r="I55" s="15">
        <v>14931.84</v>
      </c>
      <c r="J55" s="14">
        <v>0</v>
      </c>
      <c r="K55" s="31">
        <v>100</v>
      </c>
      <c r="L55" s="18">
        <f t="shared" si="7"/>
        <v>94935.73</v>
      </c>
      <c r="M55" s="19">
        <f t="shared" si="7"/>
        <v>9894.82</v>
      </c>
      <c r="N55" s="19">
        <f t="shared" si="9"/>
        <v>10.422651197815618</v>
      </c>
    </row>
    <row r="56" spans="1:19" x14ac:dyDescent="0.25">
      <c r="A56" s="4">
        <v>44135</v>
      </c>
      <c r="B56" s="11">
        <v>77340.89</v>
      </c>
      <c r="C56" s="12">
        <v>10880.84</v>
      </c>
      <c r="D56" s="11">
        <f t="shared" si="8"/>
        <v>14.068676996088355</v>
      </c>
      <c r="E56" s="8">
        <v>5000</v>
      </c>
      <c r="F56" s="8">
        <v>0</v>
      </c>
      <c r="G56" s="8">
        <v>0</v>
      </c>
      <c r="I56" s="15">
        <v>14931.84</v>
      </c>
      <c r="J56" s="14">
        <v>0</v>
      </c>
      <c r="K56" s="31">
        <v>100</v>
      </c>
      <c r="L56" s="18">
        <f t="shared" ref="L56:L59" si="11">B56+E56+I56</f>
        <v>97272.73</v>
      </c>
      <c r="M56" s="19">
        <f t="shared" ref="M56:M59" si="12">C56+F56+J56</f>
        <v>10880.84</v>
      </c>
      <c r="N56" s="19">
        <f t="shared" ref="N56:N58" si="13">M56/L56*100</f>
        <v>11.18590996675019</v>
      </c>
    </row>
    <row r="57" spans="1:19" x14ac:dyDescent="0.25">
      <c r="A57" s="4">
        <v>44165</v>
      </c>
      <c r="B57" s="11">
        <v>75672.67</v>
      </c>
      <c r="C57" s="12">
        <v>4269.42</v>
      </c>
      <c r="D57" s="11">
        <f t="shared" si="8"/>
        <v>5.6419576578968336</v>
      </c>
      <c r="E57" s="8">
        <v>5000</v>
      </c>
      <c r="F57" s="8">
        <v>0</v>
      </c>
      <c r="G57" s="8">
        <v>0</v>
      </c>
      <c r="I57" s="15">
        <v>14931.84</v>
      </c>
      <c r="J57" s="14">
        <v>0</v>
      </c>
      <c r="K57" s="31">
        <v>100</v>
      </c>
      <c r="L57" s="18">
        <f t="shared" si="11"/>
        <v>95604.51</v>
      </c>
      <c r="M57" s="19">
        <f t="shared" si="12"/>
        <v>4269.42</v>
      </c>
      <c r="N57" s="19">
        <f t="shared" si="13"/>
        <v>4.465709828960998</v>
      </c>
    </row>
    <row r="58" spans="1:19" ht="15.75" thickBot="1" x14ac:dyDescent="0.3">
      <c r="A58" s="51">
        <v>44194</v>
      </c>
      <c r="B58" s="52">
        <v>75430.820000000007</v>
      </c>
      <c r="C58" s="53">
        <v>22340.46</v>
      </c>
      <c r="D58" s="54">
        <f t="shared" si="8"/>
        <v>29.617151185682456</v>
      </c>
      <c r="E58" s="42">
        <v>5000</v>
      </c>
      <c r="F58" s="42">
        <v>4950.3999999999996</v>
      </c>
      <c r="G58" s="46">
        <f t="shared" ref="G58:G59" si="14">F58/E58*100</f>
        <v>99.007999999999996</v>
      </c>
      <c r="H58" s="55"/>
      <c r="I58" s="15">
        <v>14931.84</v>
      </c>
      <c r="J58" s="14">
        <v>0</v>
      </c>
      <c r="K58" s="31">
        <v>100</v>
      </c>
      <c r="L58" s="18">
        <f t="shared" si="11"/>
        <v>95362.66</v>
      </c>
      <c r="M58" s="19">
        <f t="shared" si="12"/>
        <v>27290.86</v>
      </c>
      <c r="N58" s="19">
        <f t="shared" si="13"/>
        <v>28.617972694973066</v>
      </c>
      <c r="S58" s="5"/>
    </row>
    <row r="59" spans="1:19" ht="16.5" thickTop="1" thickBot="1" x14ac:dyDescent="0.3">
      <c r="A59" s="102" t="s">
        <v>26</v>
      </c>
      <c r="B59" s="43">
        <v>75430.820000000007</v>
      </c>
      <c r="C59" s="44">
        <f>SUM(C47:C58)</f>
        <v>74324.12</v>
      </c>
      <c r="D59" s="44">
        <f t="shared" si="8"/>
        <v>98.532827828200709</v>
      </c>
      <c r="E59" s="45">
        <v>5000</v>
      </c>
      <c r="F59" s="46">
        <f>SUM(F47:F58)</f>
        <v>4950.3999999999996</v>
      </c>
      <c r="G59" s="46">
        <f t="shared" si="14"/>
        <v>99.007999999999996</v>
      </c>
      <c r="H59" s="47"/>
      <c r="I59" s="48">
        <v>14931.84</v>
      </c>
      <c r="J59" s="49">
        <v>14931.84</v>
      </c>
      <c r="K59" s="49">
        <f t="shared" ref="K59" si="15">J59/I59*100</f>
        <v>100</v>
      </c>
      <c r="L59" s="18">
        <f t="shared" si="11"/>
        <v>95362.66</v>
      </c>
      <c r="M59" s="19">
        <f t="shared" si="12"/>
        <v>94206.359999999986</v>
      </c>
      <c r="N59" s="50">
        <f t="shared" ref="N59" si="16">M59/L59*100</f>
        <v>98.787470903181585</v>
      </c>
      <c r="S59" s="5"/>
    </row>
    <row r="60" spans="1:19" ht="16.5" thickTop="1" thickBot="1" x14ac:dyDescent="0.3">
      <c r="B60" s="29"/>
      <c r="C60" s="27"/>
      <c r="D60" s="27"/>
      <c r="E60" s="56"/>
      <c r="F60" s="27"/>
      <c r="G60" s="27"/>
      <c r="H60" s="28"/>
      <c r="I60" s="28"/>
      <c r="J60" s="27"/>
      <c r="K60" s="27"/>
      <c r="L60" s="27"/>
      <c r="M60" s="27"/>
      <c r="N60" s="27"/>
      <c r="S60" s="5"/>
    </row>
    <row r="61" spans="1:19" ht="16.5" thickTop="1" thickBot="1" x14ac:dyDescent="0.3">
      <c r="A61" s="72"/>
      <c r="B61" s="73">
        <v>75430.820000000007</v>
      </c>
      <c r="C61" s="73">
        <v>74324.12</v>
      </c>
      <c r="D61" s="73">
        <v>98.53</v>
      </c>
      <c r="E61" s="74">
        <v>5000</v>
      </c>
      <c r="F61" s="73">
        <v>4950.3999999999996</v>
      </c>
      <c r="G61" s="73">
        <v>99.01</v>
      </c>
      <c r="H61" s="73">
        <v>14931.84</v>
      </c>
      <c r="I61" s="73">
        <v>14931.84</v>
      </c>
      <c r="J61" s="75">
        <v>14931.84</v>
      </c>
      <c r="K61" s="73">
        <v>100</v>
      </c>
      <c r="L61" s="74">
        <v>95362.66</v>
      </c>
      <c r="M61" s="74">
        <v>94206.36</v>
      </c>
      <c r="N61" s="73">
        <v>98.79</v>
      </c>
      <c r="S61" s="5"/>
    </row>
    <row r="62" spans="1:19" ht="15.75" thickTop="1" x14ac:dyDescent="0.25">
      <c r="B62" s="29"/>
      <c r="C62" s="27"/>
      <c r="D62" s="27"/>
      <c r="E62" s="56"/>
      <c r="F62" s="27"/>
      <c r="G62" s="27"/>
      <c r="H62" s="28"/>
      <c r="I62" s="28"/>
      <c r="J62" s="27"/>
      <c r="K62" s="27"/>
      <c r="L62" s="27"/>
      <c r="M62" s="27"/>
      <c r="N62" s="27"/>
      <c r="S62" s="5"/>
    </row>
  </sheetData>
  <mergeCells count="24">
    <mergeCell ref="B17:D17"/>
    <mergeCell ref="E17:H17"/>
    <mergeCell ref="I17:K17"/>
    <mergeCell ref="L17:N17"/>
    <mergeCell ref="A1:N1"/>
    <mergeCell ref="A2:N2"/>
    <mergeCell ref="A3:N3"/>
    <mergeCell ref="A4:N4"/>
    <mergeCell ref="A5:N5"/>
    <mergeCell ref="A6:N6"/>
    <mergeCell ref="A14:N14"/>
    <mergeCell ref="B16:D16"/>
    <mergeCell ref="E16:G16"/>
    <mergeCell ref="I16:K16"/>
    <mergeCell ref="L16:N16"/>
    <mergeCell ref="I45:K45"/>
    <mergeCell ref="B45:D45"/>
    <mergeCell ref="E45:H45"/>
    <mergeCell ref="L45:N45"/>
    <mergeCell ref="A42:N42"/>
    <mergeCell ref="B44:D44"/>
    <mergeCell ref="E44:G44"/>
    <mergeCell ref="I44:K44"/>
    <mergeCell ref="L44:N44"/>
  </mergeCells>
  <pageMargins left="0.70866141732283472" right="0.70866141732283472" top="0.74803149606299213" bottom="0.74803149606299213" header="0.31496062992125984" footer="0.31496062992125984"/>
  <pageSetup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PRESUPUESTO DISTRITAL 4</vt:lpstr>
      <vt:lpstr>PRESUPUESTO</vt:lpstr>
      <vt:lpstr>PRESUPUESTO MENSUAL</vt:lpstr>
      <vt:lpstr>'PRESUPUESTO MENSUAL'!Área_de_impresión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PÚBLICAS</dc:creator>
  <cp:lastModifiedBy>Usuario</cp:lastModifiedBy>
  <cp:lastPrinted>2020-10-06T04:34:37Z</cp:lastPrinted>
  <dcterms:created xsi:type="dcterms:W3CDTF">2019-12-02T23:07:53Z</dcterms:created>
  <dcterms:modified xsi:type="dcterms:W3CDTF">2021-03-04T17:38:08Z</dcterms:modified>
</cp:coreProperties>
</file>